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BISECTION METHOD" sheetId="1" r:id="rId1"/>
    <sheet name="SECANT METHOD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S11" i="1"/>
  <c r="AU11" s="1"/>
  <c r="AD11"/>
  <c r="AE11"/>
  <c r="AN11"/>
  <c r="AM11"/>
  <c r="R12"/>
  <c r="U12" s="1"/>
  <c r="V11"/>
  <c r="T11" s="1"/>
  <c r="U11"/>
  <c r="D11"/>
  <c r="C12"/>
  <c r="C13" s="1"/>
  <c r="K11"/>
  <c r="N11" s="1"/>
  <c r="M11"/>
  <c r="L11"/>
  <c r="AR12" l="1"/>
  <c r="AS12" s="1"/>
  <c r="AT11"/>
  <c r="S12"/>
  <c r="X11"/>
  <c r="W11"/>
  <c r="D13"/>
  <c r="C14"/>
  <c r="AC11"/>
  <c r="D12"/>
  <c r="O11"/>
  <c r="AK11"/>
  <c r="AL11" s="1"/>
  <c r="AO11" s="1"/>
  <c r="I12"/>
  <c r="L12" s="1"/>
  <c r="J12"/>
  <c r="M12" s="1"/>
  <c r="AT12" l="1"/>
  <c r="AU12"/>
  <c r="AR13"/>
  <c r="AS13" s="1"/>
  <c r="C15"/>
  <c r="D14"/>
  <c r="R13"/>
  <c r="U13" s="1"/>
  <c r="V12"/>
  <c r="T12" s="1"/>
  <c r="AG11"/>
  <c r="AF11"/>
  <c r="AA12" s="1"/>
  <c r="AD12" s="1"/>
  <c r="AJ12"/>
  <c r="AN12" s="1"/>
  <c r="AB12"/>
  <c r="AE12" s="1"/>
  <c r="K12"/>
  <c r="AR14" l="1"/>
  <c r="AS14" s="1"/>
  <c r="AU13"/>
  <c r="AT13"/>
  <c r="N12"/>
  <c r="I13" s="1"/>
  <c r="O12"/>
  <c r="C16"/>
  <c r="D15"/>
  <c r="AC12"/>
  <c r="W12"/>
  <c r="X12"/>
  <c r="S13"/>
  <c r="AM12"/>
  <c r="AK12" s="1"/>
  <c r="AL12" s="1"/>
  <c r="AO12" s="1"/>
  <c r="L13"/>
  <c r="J13"/>
  <c r="M13" s="1"/>
  <c r="AU14" l="1"/>
  <c r="AR15"/>
  <c r="AS15" s="1"/>
  <c r="AT14"/>
  <c r="C17"/>
  <c r="D16"/>
  <c r="R14"/>
  <c r="U14" s="1"/>
  <c r="V13"/>
  <c r="T13" s="1"/>
  <c r="AJ13"/>
  <c r="AM13" s="1"/>
  <c r="AF12"/>
  <c r="AG12"/>
  <c r="AN13"/>
  <c r="K13"/>
  <c r="AU15" l="1"/>
  <c r="AT15"/>
  <c r="AR16"/>
  <c r="AS16" s="1"/>
  <c r="X13"/>
  <c r="S14"/>
  <c r="W13"/>
  <c r="C18"/>
  <c r="D17"/>
  <c r="N13"/>
  <c r="I14" s="1"/>
  <c r="L14" s="1"/>
  <c r="O13"/>
  <c r="AB13"/>
  <c r="AE13" s="1"/>
  <c r="AA13"/>
  <c r="AK13"/>
  <c r="AL13" s="1"/>
  <c r="AJ14" s="1"/>
  <c r="AU16" l="1"/>
  <c r="AR17"/>
  <c r="AS17" s="1"/>
  <c r="AT16"/>
  <c r="J14"/>
  <c r="M14" s="1"/>
  <c r="R15"/>
  <c r="U15" s="1"/>
  <c r="V14"/>
  <c r="T14" s="1"/>
  <c r="C19"/>
  <c r="D18"/>
  <c r="AC13"/>
  <c r="AD13"/>
  <c r="AO13"/>
  <c r="AM14"/>
  <c r="AN14"/>
  <c r="K14"/>
  <c r="AU17" l="1"/>
  <c r="AT17"/>
  <c r="AR18"/>
  <c r="AS18" s="1"/>
  <c r="C20"/>
  <c r="D19"/>
  <c r="N14"/>
  <c r="J15" s="1"/>
  <c r="M15" s="1"/>
  <c r="O14"/>
  <c r="X14"/>
  <c r="W14"/>
  <c r="S15"/>
  <c r="AF13"/>
  <c r="AB14" s="1"/>
  <c r="AE14" s="1"/>
  <c r="AG13"/>
  <c r="AA14"/>
  <c r="AK14"/>
  <c r="AL14" s="1"/>
  <c r="I15"/>
  <c r="AT18" l="1"/>
  <c r="AR19"/>
  <c r="AS19" s="1"/>
  <c r="AU18"/>
  <c r="V15"/>
  <c r="T15" s="1"/>
  <c r="R16"/>
  <c r="U16" s="1"/>
  <c r="C21"/>
  <c r="D20"/>
  <c r="AC14"/>
  <c r="AD14"/>
  <c r="AJ15"/>
  <c r="AO14"/>
  <c r="K15"/>
  <c r="L15"/>
  <c r="AU19" l="1"/>
  <c r="AR20"/>
  <c r="AS20" s="1"/>
  <c r="AT19"/>
  <c r="N15"/>
  <c r="O15"/>
  <c r="C22"/>
  <c r="D21"/>
  <c r="X15"/>
  <c r="W15"/>
  <c r="S16"/>
  <c r="AG14"/>
  <c r="AF14"/>
  <c r="AA15" s="1"/>
  <c r="AN15"/>
  <c r="AM15"/>
  <c r="I16"/>
  <c r="J16"/>
  <c r="M16" s="1"/>
  <c r="AR21" l="1"/>
  <c r="AS21" s="1"/>
  <c r="AU20"/>
  <c r="AT20"/>
  <c r="V16"/>
  <c r="T16" s="1"/>
  <c r="R17"/>
  <c r="U17" s="1"/>
  <c r="C23"/>
  <c r="D22"/>
  <c r="AB15"/>
  <c r="AE15" s="1"/>
  <c r="AD15"/>
  <c r="AK15"/>
  <c r="AL15" s="1"/>
  <c r="AJ16" s="1"/>
  <c r="K16"/>
  <c r="L16"/>
  <c r="AR22" l="1"/>
  <c r="AS22" s="1"/>
  <c r="AT21"/>
  <c r="AU21"/>
  <c r="X16"/>
  <c r="S17"/>
  <c r="W16"/>
  <c r="N16"/>
  <c r="O16"/>
  <c r="C24"/>
  <c r="D23"/>
  <c r="AC15"/>
  <c r="AF15" s="1"/>
  <c r="AO15"/>
  <c r="AM16"/>
  <c r="AN16"/>
  <c r="J17"/>
  <c r="M17" s="1"/>
  <c r="I17"/>
  <c r="AR23" l="1"/>
  <c r="AS23" s="1"/>
  <c r="AU22"/>
  <c r="AT22"/>
  <c r="C25"/>
  <c r="D24"/>
  <c r="V17"/>
  <c r="T17" s="1"/>
  <c r="R18"/>
  <c r="U18" s="1"/>
  <c r="AA16"/>
  <c r="AD16" s="1"/>
  <c r="AB16"/>
  <c r="AE16" s="1"/>
  <c r="AG15"/>
  <c r="AK16"/>
  <c r="AL16" s="1"/>
  <c r="AO16" s="1"/>
  <c r="K17"/>
  <c r="L17"/>
  <c r="AR24" l="1"/>
  <c r="AS24" s="1"/>
  <c r="AT23"/>
  <c r="AU23"/>
  <c r="C26"/>
  <c r="D25"/>
  <c r="X17"/>
  <c r="S18"/>
  <c r="V18" s="1"/>
  <c r="T18" s="1"/>
  <c r="W17"/>
  <c r="N17"/>
  <c r="I18" s="1"/>
  <c r="O17"/>
  <c r="AC16"/>
  <c r="AG16" s="1"/>
  <c r="AR25" l="1"/>
  <c r="AS25" s="1"/>
  <c r="AU24"/>
  <c r="AT24"/>
  <c r="X18"/>
  <c r="W18"/>
  <c r="C27"/>
  <c r="D26"/>
  <c r="J18"/>
  <c r="M18" s="1"/>
  <c r="AF16"/>
  <c r="AB17" s="1"/>
  <c r="AE17" s="1"/>
  <c r="K18"/>
  <c r="L18"/>
  <c r="AR26" l="1"/>
  <c r="AS26" s="1"/>
  <c r="AT25"/>
  <c r="AU25"/>
  <c r="C28"/>
  <c r="D27"/>
  <c r="N18"/>
  <c r="I19" s="1"/>
  <c r="O18"/>
  <c r="AA17"/>
  <c r="AU26" l="1"/>
  <c r="AT26"/>
  <c r="AR27"/>
  <c r="AS27" s="1"/>
  <c r="C29"/>
  <c r="D28"/>
  <c r="J19"/>
  <c r="M19" s="1"/>
  <c r="AD17"/>
  <c r="AC17"/>
  <c r="K19"/>
  <c r="L19"/>
  <c r="AT27" l="1"/>
  <c r="AU27"/>
  <c r="AR28"/>
  <c r="AS28" s="1"/>
  <c r="C30"/>
  <c r="D29"/>
  <c r="N19"/>
  <c r="J20" s="1"/>
  <c r="M20" s="1"/>
  <c r="O19"/>
  <c r="AG17"/>
  <c r="AF17"/>
  <c r="AB18" s="1"/>
  <c r="AE18" s="1"/>
  <c r="I20"/>
  <c r="AT28" l="1"/>
  <c r="AR29"/>
  <c r="AS29" s="1"/>
  <c r="AU28"/>
  <c r="C31"/>
  <c r="D30"/>
  <c r="AA18"/>
  <c r="K20"/>
  <c r="L20"/>
  <c r="AT29" l="1"/>
  <c r="AU29"/>
  <c r="AR30"/>
  <c r="AS30" s="1"/>
  <c r="C32"/>
  <c r="D31"/>
  <c r="N20"/>
  <c r="J21" s="1"/>
  <c r="M21" s="1"/>
  <c r="O20"/>
  <c r="AC18"/>
  <c r="AD18"/>
  <c r="AT30" l="1"/>
  <c r="AU30"/>
  <c r="AR31"/>
  <c r="AS31" s="1"/>
  <c r="C33"/>
  <c r="D32"/>
  <c r="I21"/>
  <c r="AF18"/>
  <c r="AA19" s="1"/>
  <c r="AG18"/>
  <c r="K21"/>
  <c r="L21"/>
  <c r="AT31" l="1"/>
  <c r="AU31"/>
  <c r="AR32"/>
  <c r="AS32" s="1"/>
  <c r="C34"/>
  <c r="D33"/>
  <c r="N21"/>
  <c r="J22" s="1"/>
  <c r="M22" s="1"/>
  <c r="O21"/>
  <c r="AD19"/>
  <c r="AB19"/>
  <c r="AE19" s="1"/>
  <c r="I22"/>
  <c r="AR33" l="1"/>
  <c r="AS33" s="1"/>
  <c r="AT32"/>
  <c r="AU32"/>
  <c r="C35"/>
  <c r="D34"/>
  <c r="AC19"/>
  <c r="K22"/>
  <c r="L22"/>
  <c r="AU33" l="1"/>
  <c r="AR34"/>
  <c r="AS34" s="1"/>
  <c r="AT33"/>
  <c r="C36"/>
  <c r="D35"/>
  <c r="N22"/>
  <c r="J23" s="1"/>
  <c r="M23" s="1"/>
  <c r="O22"/>
  <c r="AF19"/>
  <c r="AG19"/>
  <c r="I23"/>
  <c r="AU34" l="1"/>
  <c r="AR35"/>
  <c r="AS35" s="1"/>
  <c r="AT34"/>
  <c r="C37"/>
  <c r="D36"/>
  <c r="AA20"/>
  <c r="AB20"/>
  <c r="AE20" s="1"/>
  <c r="K23"/>
  <c r="L23"/>
  <c r="AR36" l="1"/>
  <c r="AS36" s="1"/>
  <c r="AU35"/>
  <c r="AT35"/>
  <c r="N23"/>
  <c r="O23"/>
  <c r="C38"/>
  <c r="D37"/>
  <c r="AD20"/>
  <c r="AC20"/>
  <c r="I24"/>
  <c r="J24"/>
  <c r="M24" s="1"/>
  <c r="AU36" l="1"/>
  <c r="AR37"/>
  <c r="AS37" s="1"/>
  <c r="AT36"/>
  <c r="C39"/>
  <c r="D38"/>
  <c r="AF20"/>
  <c r="AA21" s="1"/>
  <c r="AG20"/>
  <c r="L24"/>
  <c r="K24"/>
  <c r="AU37" l="1"/>
  <c r="AR38"/>
  <c r="AS38" s="1"/>
  <c r="AT37"/>
  <c r="N24"/>
  <c r="O24"/>
  <c r="C40"/>
  <c r="D39"/>
  <c r="AD21"/>
  <c r="AB21"/>
  <c r="AE21" s="1"/>
  <c r="I25"/>
  <c r="J25"/>
  <c r="M25" s="1"/>
  <c r="AU38" l="1"/>
  <c r="AR39"/>
  <c r="AS39" s="1"/>
  <c r="AT38"/>
  <c r="C41"/>
  <c r="D40"/>
  <c r="AC21"/>
  <c r="K25"/>
  <c r="L25"/>
  <c r="AU39" l="1"/>
  <c r="AR40"/>
  <c r="AS40" s="1"/>
  <c r="AT39"/>
  <c r="N25"/>
  <c r="I26" s="1"/>
  <c r="O25"/>
  <c r="C42"/>
  <c r="D41"/>
  <c r="AG21"/>
  <c r="AF21"/>
  <c r="AU40" l="1"/>
  <c r="AR41"/>
  <c r="AS41" s="1"/>
  <c r="AT40"/>
  <c r="C43"/>
  <c r="D42"/>
  <c r="J26"/>
  <c r="M26" s="1"/>
  <c r="AA22"/>
  <c r="AB22"/>
  <c r="AE22" s="1"/>
  <c r="L26"/>
  <c r="AU41" l="1"/>
  <c r="AR42"/>
  <c r="AS42" s="1"/>
  <c r="AT41"/>
  <c r="C44"/>
  <c r="D43"/>
  <c r="K26"/>
  <c r="AD22"/>
  <c r="AC22"/>
  <c r="AR43" l="1"/>
  <c r="AS43" s="1"/>
  <c r="AU42"/>
  <c r="AT42"/>
  <c r="C45"/>
  <c r="D44"/>
  <c r="N26"/>
  <c r="O26"/>
  <c r="AG22"/>
  <c r="AF22"/>
  <c r="AA23" s="1"/>
  <c r="AU43" l="1"/>
  <c r="AT43"/>
  <c r="C46"/>
  <c r="D45"/>
  <c r="AB23"/>
  <c r="AE23" s="1"/>
  <c r="I27"/>
  <c r="J27"/>
  <c r="M27" s="1"/>
  <c r="AD23"/>
  <c r="C47" l="1"/>
  <c r="D46"/>
  <c r="L27"/>
  <c r="K27"/>
  <c r="AC23"/>
  <c r="AG23" s="1"/>
  <c r="AF23"/>
  <c r="AA24" s="1"/>
  <c r="C48" l="1"/>
  <c r="D47"/>
  <c r="N27"/>
  <c r="I28" s="1"/>
  <c r="O27"/>
  <c r="AB24"/>
  <c r="AE24" s="1"/>
  <c r="AD24"/>
  <c r="L28" l="1"/>
  <c r="C49"/>
  <c r="D48"/>
  <c r="J28"/>
  <c r="M28" s="1"/>
  <c r="AC24"/>
  <c r="K28" l="1"/>
  <c r="C50"/>
  <c r="D49"/>
  <c r="AG24"/>
  <c r="AF24"/>
  <c r="N28" l="1"/>
  <c r="O28"/>
  <c r="C51"/>
  <c r="D50"/>
  <c r="AB25"/>
  <c r="AE25" s="1"/>
  <c r="AA25"/>
  <c r="I29" l="1"/>
  <c r="J29"/>
  <c r="M29" s="1"/>
  <c r="C52"/>
  <c r="D51"/>
  <c r="AD25"/>
  <c r="AC25"/>
  <c r="K29" l="1"/>
  <c r="L29"/>
  <c r="C53"/>
  <c r="D52"/>
  <c r="AG25"/>
  <c r="AF25"/>
  <c r="AB26" s="1"/>
  <c r="AE26" s="1"/>
  <c r="N29" l="1"/>
  <c r="J30" s="1"/>
  <c r="M30" s="1"/>
  <c r="O29"/>
  <c r="C54"/>
  <c r="D53"/>
  <c r="AA26"/>
  <c r="C55" l="1"/>
  <c r="D54"/>
  <c r="I30"/>
  <c r="AD26"/>
  <c r="AC26"/>
  <c r="C56" l="1"/>
  <c r="D55"/>
  <c r="L30"/>
  <c r="K30"/>
  <c r="AF26"/>
  <c r="AA27" s="1"/>
  <c r="AG26"/>
  <c r="C57" l="1"/>
  <c r="D56"/>
  <c r="N30"/>
  <c r="I31" s="1"/>
  <c r="O30"/>
  <c r="AB27"/>
  <c r="AE27" s="1"/>
  <c r="AD27"/>
  <c r="L31" l="1"/>
  <c r="C58"/>
  <c r="D57"/>
  <c r="J31"/>
  <c r="M31" s="1"/>
  <c r="AC27"/>
  <c r="K31" l="1"/>
  <c r="C59"/>
  <c r="D58"/>
  <c r="AF27"/>
  <c r="AG27"/>
  <c r="C60" l="1"/>
  <c r="D59"/>
  <c r="N31"/>
  <c r="O31"/>
  <c r="AA28"/>
  <c r="AB28"/>
  <c r="AE28" s="1"/>
  <c r="C61" l="1"/>
  <c r="D60"/>
  <c r="J32"/>
  <c r="M32" s="1"/>
  <c r="I32"/>
  <c r="AD28"/>
  <c r="AC28"/>
  <c r="C62" l="1"/>
  <c r="D61"/>
  <c r="L32"/>
  <c r="K32"/>
  <c r="AG28"/>
  <c r="AF28"/>
  <c r="AA29" s="1"/>
  <c r="C63" l="1"/>
  <c r="D62"/>
  <c r="N32"/>
  <c r="O32"/>
  <c r="AB29"/>
  <c r="AE29" s="1"/>
  <c r="AD29"/>
  <c r="C64" l="1"/>
  <c r="D63"/>
  <c r="AC29"/>
  <c r="C65" l="1"/>
  <c r="D64"/>
  <c r="AF29"/>
  <c r="AG29"/>
  <c r="C66" l="1"/>
  <c r="D65"/>
  <c r="AB30"/>
  <c r="AE30" s="1"/>
  <c r="AA30"/>
  <c r="C67" l="1"/>
  <c r="D66"/>
  <c r="AD30"/>
  <c r="AC30"/>
  <c r="C68" l="1"/>
  <c r="D67"/>
  <c r="AF30"/>
  <c r="AA31" s="1"/>
  <c r="AG30"/>
  <c r="C69" l="1"/>
  <c r="D68"/>
  <c r="AB31"/>
  <c r="AE31" s="1"/>
  <c r="AD31"/>
  <c r="C70" l="1"/>
  <c r="D69"/>
  <c r="AC31"/>
  <c r="AF31" s="1"/>
  <c r="AB32" s="1"/>
  <c r="AE32" s="1"/>
  <c r="C71" l="1"/>
  <c r="D70"/>
  <c r="AG31"/>
  <c r="AA32"/>
  <c r="C72" l="1"/>
  <c r="D71"/>
  <c r="AC32"/>
  <c r="AD32"/>
  <c r="C73" l="1"/>
  <c r="D72"/>
  <c r="AG32"/>
  <c r="AF32"/>
  <c r="C74" l="1"/>
  <c r="D73"/>
  <c r="C75" l="1"/>
  <c r="D74"/>
  <c r="C76" l="1"/>
  <c r="D75"/>
  <c r="C77" l="1"/>
  <c r="D76"/>
  <c r="C78" l="1"/>
  <c r="D77"/>
  <c r="C79" l="1"/>
  <c r="D78"/>
  <c r="C80" l="1"/>
  <c r="D79"/>
  <c r="C81" l="1"/>
  <c r="D80"/>
  <c r="C82" l="1"/>
  <c r="D81"/>
  <c r="C83" l="1"/>
  <c r="D82"/>
  <c r="C84" l="1"/>
  <c r="D83"/>
  <c r="C85" l="1"/>
  <c r="D84"/>
  <c r="C86" l="1"/>
  <c r="D85"/>
  <c r="C87" l="1"/>
  <c r="D86"/>
  <c r="C88" l="1"/>
  <c r="D87"/>
  <c r="C89" l="1"/>
  <c r="D88"/>
  <c r="C90" l="1"/>
  <c r="D89"/>
  <c r="C91" l="1"/>
  <c r="D90"/>
  <c r="C92" l="1"/>
  <c r="D91"/>
  <c r="C93" l="1"/>
  <c r="D92"/>
  <c r="C94" l="1"/>
  <c r="D93"/>
  <c r="C95" l="1"/>
  <c r="D94"/>
  <c r="C96" l="1"/>
  <c r="D95"/>
  <c r="C97" l="1"/>
  <c r="D96"/>
  <c r="C98" l="1"/>
  <c r="D97"/>
  <c r="C99" l="1"/>
  <c r="D98"/>
  <c r="C100" l="1"/>
  <c r="D99"/>
  <c r="C101" l="1"/>
  <c r="D100"/>
  <c r="C102" l="1"/>
  <c r="D101"/>
  <c r="C103" l="1"/>
  <c r="D102"/>
  <c r="C104" l="1"/>
  <c r="D103"/>
  <c r="C105" l="1"/>
  <c r="D104"/>
  <c r="C106" l="1"/>
  <c r="D105"/>
  <c r="C107" l="1"/>
  <c r="D106"/>
  <c r="C108" l="1"/>
  <c r="D107"/>
  <c r="C109" l="1"/>
  <c r="D108"/>
  <c r="C110" l="1"/>
  <c r="D109"/>
  <c r="C111" l="1"/>
  <c r="D110"/>
  <c r="C112" l="1"/>
  <c r="D111"/>
  <c r="C113" l="1"/>
  <c r="D112"/>
  <c r="C114" l="1"/>
  <c r="D113"/>
  <c r="C115" l="1"/>
  <c r="D114"/>
  <c r="C116" l="1"/>
  <c r="D115"/>
  <c r="C117" l="1"/>
  <c r="D116"/>
  <c r="C118" l="1"/>
  <c r="D117"/>
  <c r="C119" l="1"/>
  <c r="D118"/>
  <c r="C120" l="1"/>
  <c r="D119"/>
  <c r="C121" l="1"/>
  <c r="D120"/>
  <c r="C122" l="1"/>
  <c r="D121"/>
  <c r="C123" l="1"/>
  <c r="D122"/>
  <c r="C124" l="1"/>
  <c r="D123"/>
  <c r="C125" l="1"/>
  <c r="D124"/>
  <c r="C126" l="1"/>
  <c r="D125"/>
  <c r="C127" l="1"/>
  <c r="D126"/>
  <c r="C128" l="1"/>
  <c r="D127"/>
  <c r="C129" l="1"/>
  <c r="D128"/>
  <c r="C130" l="1"/>
  <c r="D129"/>
  <c r="C131" l="1"/>
  <c r="D130"/>
  <c r="C132" l="1"/>
  <c r="D131"/>
  <c r="C133" l="1"/>
  <c r="D132"/>
  <c r="C134" l="1"/>
  <c r="D133"/>
  <c r="C135" l="1"/>
  <c r="D134"/>
  <c r="C136" l="1"/>
  <c r="D135"/>
  <c r="C137" l="1"/>
  <c r="D136"/>
  <c r="C138" l="1"/>
  <c r="D137"/>
  <c r="C139" l="1"/>
  <c r="D138"/>
  <c r="C140" l="1"/>
  <c r="D139"/>
  <c r="C141" l="1"/>
  <c r="D140"/>
  <c r="C142" l="1"/>
  <c r="D141"/>
  <c r="C143" l="1"/>
  <c r="D142"/>
  <c r="C144" l="1"/>
  <c r="D143"/>
  <c r="C145" l="1"/>
  <c r="D144"/>
  <c r="C146" l="1"/>
  <c r="D145"/>
  <c r="C147" l="1"/>
  <c r="D146"/>
  <c r="C148" l="1"/>
  <c r="D147"/>
  <c r="C149" l="1"/>
  <c r="D148"/>
  <c r="C150" l="1"/>
  <c r="D149"/>
  <c r="C151" l="1"/>
  <c r="D150"/>
  <c r="C152" l="1"/>
  <c r="D151"/>
  <c r="C153" l="1"/>
  <c r="D152"/>
  <c r="C154" l="1"/>
  <c r="D153"/>
  <c r="C155" l="1"/>
  <c r="D154"/>
  <c r="C156" l="1"/>
  <c r="D155"/>
  <c r="C157" l="1"/>
  <c r="D156"/>
  <c r="C158" l="1"/>
  <c r="D157"/>
  <c r="C159" l="1"/>
  <c r="D158"/>
  <c r="C160" l="1"/>
  <c r="D159"/>
  <c r="C161" l="1"/>
  <c r="D160"/>
  <c r="C162" l="1"/>
  <c r="D161"/>
  <c r="C163" l="1"/>
  <c r="D162"/>
  <c r="C164" l="1"/>
  <c r="D163"/>
  <c r="C165" l="1"/>
  <c r="D164"/>
  <c r="C166" l="1"/>
  <c r="D165"/>
  <c r="C167" l="1"/>
  <c r="D166"/>
  <c r="C168" l="1"/>
  <c r="D167"/>
  <c r="C169" l="1"/>
  <c r="D168"/>
  <c r="C170" l="1"/>
  <c r="D169"/>
  <c r="C171" l="1"/>
  <c r="D170"/>
  <c r="C172" l="1"/>
  <c r="D171"/>
  <c r="C173" l="1"/>
  <c r="D172"/>
  <c r="C174" l="1"/>
  <c r="D173"/>
  <c r="C175" l="1"/>
  <c r="D174"/>
  <c r="C176" l="1"/>
  <c r="D175"/>
  <c r="C177" l="1"/>
  <c r="D176"/>
  <c r="C178" l="1"/>
  <c r="D177"/>
  <c r="D178" l="1"/>
  <c r="C179"/>
  <c r="C180" l="1"/>
  <c r="D179"/>
  <c r="C181" l="1"/>
  <c r="D180"/>
  <c r="C182" l="1"/>
  <c r="D181"/>
  <c r="C183" l="1"/>
  <c r="D182"/>
  <c r="C184" l="1"/>
  <c r="D183"/>
  <c r="C185" l="1"/>
  <c r="D184"/>
  <c r="C186" l="1"/>
  <c r="D185"/>
  <c r="C187" l="1"/>
  <c r="D186"/>
  <c r="C188" l="1"/>
  <c r="D187"/>
  <c r="C189" l="1"/>
  <c r="D188"/>
  <c r="C190" l="1"/>
  <c r="D189"/>
  <c r="C191" l="1"/>
  <c r="D190"/>
  <c r="C192" l="1"/>
  <c r="D191"/>
  <c r="C193" l="1"/>
  <c r="D192"/>
  <c r="C194" l="1"/>
  <c r="D193"/>
  <c r="C195" l="1"/>
  <c r="D194"/>
  <c r="C196" l="1"/>
  <c r="D195"/>
  <c r="C197" l="1"/>
  <c r="D196"/>
  <c r="C198" l="1"/>
  <c r="D197"/>
  <c r="C199" l="1"/>
  <c r="D198"/>
  <c r="C200" l="1"/>
  <c r="D199"/>
  <c r="C201" l="1"/>
  <c r="D200"/>
  <c r="C202" l="1"/>
  <c r="D201"/>
  <c r="C203" l="1"/>
  <c r="D202"/>
  <c r="C204" l="1"/>
  <c r="D203"/>
  <c r="C205" l="1"/>
  <c r="D204"/>
  <c r="C206" l="1"/>
  <c r="D205"/>
  <c r="C207" l="1"/>
  <c r="D206"/>
  <c r="C208" l="1"/>
  <c r="D207"/>
  <c r="C209" l="1"/>
  <c r="D208"/>
  <c r="C210" l="1"/>
  <c r="D209"/>
  <c r="C211" l="1"/>
  <c r="D211" s="1"/>
  <c r="D210"/>
</calcChain>
</file>

<file path=xl/sharedStrings.xml><?xml version="1.0" encoding="utf-8"?>
<sst xmlns="http://schemas.openxmlformats.org/spreadsheetml/2006/main" count="46" uniqueCount="25">
  <si>
    <t>x3</t>
  </si>
  <si>
    <t>x2</t>
  </si>
  <si>
    <t>x1</t>
  </si>
  <si>
    <t>C</t>
  </si>
  <si>
    <t>fa</t>
  </si>
  <si>
    <t>fb</t>
  </si>
  <si>
    <t>iteration</t>
  </si>
  <si>
    <t>xa</t>
  </si>
  <si>
    <t>xb</t>
  </si>
  <si>
    <t>xc</t>
  </si>
  <si>
    <t>fc</t>
  </si>
  <si>
    <t>BISECTION</t>
  </si>
  <si>
    <t>SECANT</t>
  </si>
  <si>
    <t>x0</t>
  </si>
  <si>
    <t>f1</t>
  </si>
  <si>
    <t>f2</t>
  </si>
  <si>
    <t>f0</t>
  </si>
  <si>
    <t>REGULA FALSI</t>
  </si>
  <si>
    <t>%R. ERROR</t>
  </si>
  <si>
    <t>f=</t>
  </si>
  <si>
    <t>NEWTON</t>
  </si>
  <si>
    <t>dx</t>
  </si>
  <si>
    <t>df0/dx</t>
  </si>
  <si>
    <t>FIXED POINT</t>
  </si>
  <si>
    <t>g0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</si>
</sst>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'BISECTION METHOD'!$C$11:$C$211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-9.7000000000000011</c:v>
                </c:pt>
                <c:pt idx="4">
                  <c:v>-9.6000000000000014</c:v>
                </c:pt>
                <c:pt idx="5">
                  <c:v>-9.5000000000000018</c:v>
                </c:pt>
                <c:pt idx="6">
                  <c:v>-9.4000000000000021</c:v>
                </c:pt>
                <c:pt idx="7">
                  <c:v>-9.3000000000000025</c:v>
                </c:pt>
                <c:pt idx="8">
                  <c:v>-9.2000000000000028</c:v>
                </c:pt>
                <c:pt idx="9">
                  <c:v>-9.1000000000000032</c:v>
                </c:pt>
                <c:pt idx="10">
                  <c:v>-9.0000000000000036</c:v>
                </c:pt>
                <c:pt idx="11">
                  <c:v>-8.9000000000000039</c:v>
                </c:pt>
                <c:pt idx="12">
                  <c:v>-8.8000000000000043</c:v>
                </c:pt>
                <c:pt idx="13">
                  <c:v>-8.7000000000000046</c:v>
                </c:pt>
                <c:pt idx="14">
                  <c:v>-8.600000000000005</c:v>
                </c:pt>
                <c:pt idx="15">
                  <c:v>-8.5000000000000053</c:v>
                </c:pt>
                <c:pt idx="16">
                  <c:v>-8.4000000000000057</c:v>
                </c:pt>
                <c:pt idx="17">
                  <c:v>-8.300000000000006</c:v>
                </c:pt>
                <c:pt idx="18">
                  <c:v>-8.2000000000000064</c:v>
                </c:pt>
                <c:pt idx="19">
                  <c:v>-8.1000000000000068</c:v>
                </c:pt>
                <c:pt idx="20">
                  <c:v>-8.0000000000000071</c:v>
                </c:pt>
                <c:pt idx="21">
                  <c:v>-7.9000000000000075</c:v>
                </c:pt>
                <c:pt idx="22">
                  <c:v>-7.8000000000000078</c:v>
                </c:pt>
                <c:pt idx="23">
                  <c:v>-7.7000000000000082</c:v>
                </c:pt>
                <c:pt idx="24">
                  <c:v>-7.6000000000000085</c:v>
                </c:pt>
                <c:pt idx="25">
                  <c:v>-7.5000000000000089</c:v>
                </c:pt>
                <c:pt idx="26">
                  <c:v>-7.4000000000000092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-7.0000000000000107</c:v>
                </c:pt>
                <c:pt idx="31">
                  <c:v>-6.900000000000011</c:v>
                </c:pt>
                <c:pt idx="32">
                  <c:v>-6.8000000000000114</c:v>
                </c:pt>
                <c:pt idx="33">
                  <c:v>-6.7000000000000117</c:v>
                </c:pt>
                <c:pt idx="34">
                  <c:v>-6.6000000000000121</c:v>
                </c:pt>
                <c:pt idx="35">
                  <c:v>-6.5000000000000124</c:v>
                </c:pt>
                <c:pt idx="36">
                  <c:v>-6.4000000000000128</c:v>
                </c:pt>
                <c:pt idx="37">
                  <c:v>-6.3000000000000131</c:v>
                </c:pt>
                <c:pt idx="38">
                  <c:v>-6.2000000000000135</c:v>
                </c:pt>
                <c:pt idx="39">
                  <c:v>-6.1000000000000139</c:v>
                </c:pt>
                <c:pt idx="40">
                  <c:v>-6.0000000000000142</c:v>
                </c:pt>
                <c:pt idx="41">
                  <c:v>-5.9000000000000146</c:v>
                </c:pt>
                <c:pt idx="42">
                  <c:v>-5.8000000000000149</c:v>
                </c:pt>
                <c:pt idx="43">
                  <c:v>-5.7000000000000153</c:v>
                </c:pt>
                <c:pt idx="44">
                  <c:v>-5.6000000000000156</c:v>
                </c:pt>
                <c:pt idx="45">
                  <c:v>-5.500000000000016</c:v>
                </c:pt>
                <c:pt idx="46">
                  <c:v>-5.4000000000000163</c:v>
                </c:pt>
                <c:pt idx="47">
                  <c:v>-5.3000000000000167</c:v>
                </c:pt>
                <c:pt idx="48">
                  <c:v>-5.2000000000000171</c:v>
                </c:pt>
                <c:pt idx="49">
                  <c:v>-5.1000000000000174</c:v>
                </c:pt>
                <c:pt idx="50">
                  <c:v>-5.0000000000000178</c:v>
                </c:pt>
                <c:pt idx="51">
                  <c:v>-4.9000000000000181</c:v>
                </c:pt>
                <c:pt idx="52">
                  <c:v>-4.8000000000000185</c:v>
                </c:pt>
                <c:pt idx="53">
                  <c:v>-4.7000000000000188</c:v>
                </c:pt>
                <c:pt idx="54">
                  <c:v>-4.6000000000000192</c:v>
                </c:pt>
                <c:pt idx="55">
                  <c:v>-4.5000000000000195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-4.2000000000000206</c:v>
                </c:pt>
                <c:pt idx="59">
                  <c:v>-4.100000000000021</c:v>
                </c:pt>
                <c:pt idx="60">
                  <c:v>-4.0000000000000213</c:v>
                </c:pt>
                <c:pt idx="61">
                  <c:v>-3.9000000000000212</c:v>
                </c:pt>
                <c:pt idx="62">
                  <c:v>-3.8000000000000211</c:v>
                </c:pt>
                <c:pt idx="63">
                  <c:v>-3.700000000000021</c:v>
                </c:pt>
                <c:pt idx="64">
                  <c:v>-3.600000000000021</c:v>
                </c:pt>
                <c:pt idx="65">
                  <c:v>-3.5000000000000209</c:v>
                </c:pt>
                <c:pt idx="66">
                  <c:v>-3.4000000000000208</c:v>
                </c:pt>
                <c:pt idx="67">
                  <c:v>-3.3000000000000207</c:v>
                </c:pt>
                <c:pt idx="68">
                  <c:v>-3.2000000000000206</c:v>
                </c:pt>
                <c:pt idx="69">
                  <c:v>-3.1000000000000205</c:v>
                </c:pt>
                <c:pt idx="70">
                  <c:v>-3.0000000000000204</c:v>
                </c:pt>
                <c:pt idx="71">
                  <c:v>-2.9000000000000203</c:v>
                </c:pt>
                <c:pt idx="72">
                  <c:v>-2.8000000000000203</c:v>
                </c:pt>
                <c:pt idx="73">
                  <c:v>-2.7000000000000202</c:v>
                </c:pt>
                <c:pt idx="74">
                  <c:v>-2.6000000000000201</c:v>
                </c:pt>
                <c:pt idx="75">
                  <c:v>-2.50000000000002</c:v>
                </c:pt>
                <c:pt idx="76">
                  <c:v>-2.4000000000000199</c:v>
                </c:pt>
                <c:pt idx="77">
                  <c:v>-2.3000000000000198</c:v>
                </c:pt>
                <c:pt idx="78">
                  <c:v>-2.2000000000000197</c:v>
                </c:pt>
                <c:pt idx="79">
                  <c:v>-2.1000000000000196</c:v>
                </c:pt>
                <c:pt idx="80">
                  <c:v>-2.0000000000000195</c:v>
                </c:pt>
                <c:pt idx="81">
                  <c:v>-1.9000000000000195</c:v>
                </c:pt>
                <c:pt idx="82">
                  <c:v>-1.8000000000000194</c:v>
                </c:pt>
                <c:pt idx="83">
                  <c:v>-1.7000000000000193</c:v>
                </c:pt>
                <c:pt idx="84">
                  <c:v>-1.6000000000000192</c:v>
                </c:pt>
                <c:pt idx="85">
                  <c:v>-1.5000000000000191</c:v>
                </c:pt>
                <c:pt idx="86">
                  <c:v>-1.400000000000019</c:v>
                </c:pt>
                <c:pt idx="87">
                  <c:v>-1.3000000000000189</c:v>
                </c:pt>
                <c:pt idx="88">
                  <c:v>-1.2000000000000188</c:v>
                </c:pt>
                <c:pt idx="89">
                  <c:v>-1.1000000000000187</c:v>
                </c:pt>
                <c:pt idx="90">
                  <c:v>-1.0000000000000187</c:v>
                </c:pt>
                <c:pt idx="91">
                  <c:v>-0.90000000000001867</c:v>
                </c:pt>
                <c:pt idx="92">
                  <c:v>-0.8000000000000187</c:v>
                </c:pt>
                <c:pt idx="93">
                  <c:v>-0.70000000000001872</c:v>
                </c:pt>
                <c:pt idx="94">
                  <c:v>-0.60000000000001874</c:v>
                </c:pt>
                <c:pt idx="95">
                  <c:v>-0.50000000000001876</c:v>
                </c:pt>
                <c:pt idx="96">
                  <c:v>-0.40000000000001878</c:v>
                </c:pt>
                <c:pt idx="97">
                  <c:v>-0.30000000000001881</c:v>
                </c:pt>
                <c:pt idx="98">
                  <c:v>-0.2000000000000188</c:v>
                </c:pt>
                <c:pt idx="99">
                  <c:v>-0.1000000000000188</c:v>
                </c:pt>
                <c:pt idx="100">
                  <c:v>-1.8790524691780774E-14</c:v>
                </c:pt>
                <c:pt idx="101">
                  <c:v>9.9999999999981215E-2</c:v>
                </c:pt>
                <c:pt idx="102">
                  <c:v>0.19999999999998122</c:v>
                </c:pt>
                <c:pt idx="103">
                  <c:v>0.29999999999998123</c:v>
                </c:pt>
                <c:pt idx="104">
                  <c:v>0.39999999999998126</c:v>
                </c:pt>
                <c:pt idx="105">
                  <c:v>0.49999999999998124</c:v>
                </c:pt>
                <c:pt idx="106">
                  <c:v>0.59999999999998122</c:v>
                </c:pt>
                <c:pt idx="107">
                  <c:v>0.69999999999998119</c:v>
                </c:pt>
                <c:pt idx="108">
                  <c:v>0.79999999999998117</c:v>
                </c:pt>
                <c:pt idx="109">
                  <c:v>0.89999999999998115</c:v>
                </c:pt>
                <c:pt idx="110">
                  <c:v>0.99999999999998113</c:v>
                </c:pt>
                <c:pt idx="111">
                  <c:v>1.0999999999999812</c:v>
                </c:pt>
                <c:pt idx="112">
                  <c:v>1.1999999999999813</c:v>
                </c:pt>
                <c:pt idx="113">
                  <c:v>1.2999999999999814</c:v>
                </c:pt>
                <c:pt idx="114">
                  <c:v>1.3999999999999815</c:v>
                </c:pt>
                <c:pt idx="115">
                  <c:v>1.4999999999999816</c:v>
                </c:pt>
                <c:pt idx="116">
                  <c:v>1.5999999999999817</c:v>
                </c:pt>
                <c:pt idx="117">
                  <c:v>1.6999999999999817</c:v>
                </c:pt>
                <c:pt idx="118">
                  <c:v>1.7999999999999818</c:v>
                </c:pt>
                <c:pt idx="119">
                  <c:v>1.8999999999999819</c:v>
                </c:pt>
                <c:pt idx="120">
                  <c:v>1.999999999999982</c:v>
                </c:pt>
                <c:pt idx="121">
                  <c:v>2.0999999999999819</c:v>
                </c:pt>
                <c:pt idx="122">
                  <c:v>2.199999999999982</c:v>
                </c:pt>
                <c:pt idx="123">
                  <c:v>2.2999999999999821</c:v>
                </c:pt>
                <c:pt idx="124">
                  <c:v>2.3999999999999821</c:v>
                </c:pt>
                <c:pt idx="125">
                  <c:v>2.4999999999999822</c:v>
                </c:pt>
                <c:pt idx="126">
                  <c:v>2.5999999999999823</c:v>
                </c:pt>
                <c:pt idx="127">
                  <c:v>2.6999999999999824</c:v>
                </c:pt>
                <c:pt idx="128">
                  <c:v>2.7999999999999825</c:v>
                </c:pt>
                <c:pt idx="129">
                  <c:v>2.8999999999999826</c:v>
                </c:pt>
                <c:pt idx="130">
                  <c:v>2.9999999999999827</c:v>
                </c:pt>
                <c:pt idx="131">
                  <c:v>3.0999999999999828</c:v>
                </c:pt>
                <c:pt idx="132">
                  <c:v>3.1999999999999829</c:v>
                </c:pt>
                <c:pt idx="133">
                  <c:v>3.2999999999999829</c:v>
                </c:pt>
                <c:pt idx="134">
                  <c:v>3.399999999999983</c:v>
                </c:pt>
                <c:pt idx="135">
                  <c:v>3.4999999999999831</c:v>
                </c:pt>
                <c:pt idx="136">
                  <c:v>3.5999999999999832</c:v>
                </c:pt>
                <c:pt idx="137">
                  <c:v>3.6999999999999833</c:v>
                </c:pt>
                <c:pt idx="138">
                  <c:v>3.7999999999999834</c:v>
                </c:pt>
                <c:pt idx="139">
                  <c:v>3.8999999999999835</c:v>
                </c:pt>
                <c:pt idx="140">
                  <c:v>3.9999999999999836</c:v>
                </c:pt>
                <c:pt idx="141">
                  <c:v>4.0999999999999837</c:v>
                </c:pt>
                <c:pt idx="142">
                  <c:v>4.1999999999999833</c:v>
                </c:pt>
                <c:pt idx="143">
                  <c:v>4.2999999999999829</c:v>
                </c:pt>
                <c:pt idx="144">
                  <c:v>4.3999999999999826</c:v>
                </c:pt>
                <c:pt idx="145">
                  <c:v>4.4999999999999822</c:v>
                </c:pt>
                <c:pt idx="146">
                  <c:v>4.5999999999999819</c:v>
                </c:pt>
                <c:pt idx="147">
                  <c:v>4.6999999999999815</c:v>
                </c:pt>
                <c:pt idx="148">
                  <c:v>4.7999999999999812</c:v>
                </c:pt>
                <c:pt idx="149">
                  <c:v>4.8999999999999808</c:v>
                </c:pt>
                <c:pt idx="150">
                  <c:v>4.9999999999999805</c:v>
                </c:pt>
                <c:pt idx="151">
                  <c:v>5.0999999999999801</c:v>
                </c:pt>
                <c:pt idx="152">
                  <c:v>5.1999999999999797</c:v>
                </c:pt>
                <c:pt idx="153">
                  <c:v>5.2999999999999794</c:v>
                </c:pt>
                <c:pt idx="154">
                  <c:v>5.399999999999979</c:v>
                </c:pt>
                <c:pt idx="155">
                  <c:v>5.4999999999999787</c:v>
                </c:pt>
                <c:pt idx="156">
                  <c:v>5.5999999999999783</c:v>
                </c:pt>
                <c:pt idx="157">
                  <c:v>5.699999999999978</c:v>
                </c:pt>
                <c:pt idx="158">
                  <c:v>5.7999999999999776</c:v>
                </c:pt>
                <c:pt idx="159">
                  <c:v>5.8999999999999773</c:v>
                </c:pt>
                <c:pt idx="160">
                  <c:v>5.9999999999999769</c:v>
                </c:pt>
                <c:pt idx="161">
                  <c:v>6.0999999999999766</c:v>
                </c:pt>
                <c:pt idx="162">
                  <c:v>6.1999999999999762</c:v>
                </c:pt>
                <c:pt idx="163">
                  <c:v>6.2999999999999758</c:v>
                </c:pt>
                <c:pt idx="164">
                  <c:v>6.3999999999999755</c:v>
                </c:pt>
                <c:pt idx="165">
                  <c:v>6.4999999999999751</c:v>
                </c:pt>
                <c:pt idx="166">
                  <c:v>6.5999999999999748</c:v>
                </c:pt>
                <c:pt idx="167">
                  <c:v>6.6999999999999744</c:v>
                </c:pt>
                <c:pt idx="168">
                  <c:v>6.7999999999999741</c:v>
                </c:pt>
                <c:pt idx="169">
                  <c:v>6.8999999999999737</c:v>
                </c:pt>
                <c:pt idx="170">
                  <c:v>6.9999999999999734</c:v>
                </c:pt>
                <c:pt idx="171">
                  <c:v>7.099999999999973</c:v>
                </c:pt>
                <c:pt idx="172">
                  <c:v>7.1999999999999726</c:v>
                </c:pt>
                <c:pt idx="173">
                  <c:v>7.2999999999999723</c:v>
                </c:pt>
                <c:pt idx="174">
                  <c:v>7.3999999999999719</c:v>
                </c:pt>
                <c:pt idx="175">
                  <c:v>7.4999999999999716</c:v>
                </c:pt>
                <c:pt idx="176">
                  <c:v>7.5999999999999712</c:v>
                </c:pt>
                <c:pt idx="177">
                  <c:v>7.6999999999999709</c:v>
                </c:pt>
                <c:pt idx="178">
                  <c:v>7.7999999999999705</c:v>
                </c:pt>
                <c:pt idx="179">
                  <c:v>7.8999999999999702</c:v>
                </c:pt>
                <c:pt idx="180">
                  <c:v>7.9999999999999698</c:v>
                </c:pt>
                <c:pt idx="181">
                  <c:v>8.0999999999999694</c:v>
                </c:pt>
                <c:pt idx="182">
                  <c:v>8.1999999999999691</c:v>
                </c:pt>
                <c:pt idx="183">
                  <c:v>8.2999999999999687</c:v>
                </c:pt>
                <c:pt idx="184">
                  <c:v>8.3999999999999684</c:v>
                </c:pt>
                <c:pt idx="185">
                  <c:v>8.499999999999968</c:v>
                </c:pt>
                <c:pt idx="186">
                  <c:v>8.5999999999999677</c:v>
                </c:pt>
                <c:pt idx="187">
                  <c:v>8.6999999999999673</c:v>
                </c:pt>
                <c:pt idx="188">
                  <c:v>8.799999999999967</c:v>
                </c:pt>
                <c:pt idx="189">
                  <c:v>8.8999999999999666</c:v>
                </c:pt>
                <c:pt idx="190">
                  <c:v>8.9999999999999662</c:v>
                </c:pt>
                <c:pt idx="191">
                  <c:v>9.0999999999999659</c:v>
                </c:pt>
                <c:pt idx="192">
                  <c:v>9.1999999999999655</c:v>
                </c:pt>
                <c:pt idx="193">
                  <c:v>9.2999999999999652</c:v>
                </c:pt>
                <c:pt idx="194">
                  <c:v>9.3999999999999648</c:v>
                </c:pt>
                <c:pt idx="195">
                  <c:v>9.4999999999999645</c:v>
                </c:pt>
                <c:pt idx="196">
                  <c:v>9.5999999999999641</c:v>
                </c:pt>
                <c:pt idx="197">
                  <c:v>9.6999999999999638</c:v>
                </c:pt>
                <c:pt idx="198">
                  <c:v>9.7999999999999634</c:v>
                </c:pt>
                <c:pt idx="199">
                  <c:v>9.8999999999999631</c:v>
                </c:pt>
                <c:pt idx="200">
                  <c:v>9.9999999999999627</c:v>
                </c:pt>
              </c:numCache>
            </c:numRef>
          </c:xVal>
          <c:yVal>
            <c:numRef>
              <c:f>'BISECTION METHOD'!$D$11:$D$211</c:f>
              <c:numCache>
                <c:formatCode>General</c:formatCode>
                <c:ptCount val="201"/>
                <c:pt idx="0">
                  <c:v>-163</c:v>
                </c:pt>
                <c:pt idx="1">
                  <c:v>-158.3399</c:v>
                </c:pt>
                <c:pt idx="2">
                  <c:v>-153.75920000000005</c:v>
                </c:pt>
                <c:pt idx="3">
                  <c:v>-149.25730000000007</c:v>
                </c:pt>
                <c:pt idx="4">
                  <c:v>-144.83360000000005</c:v>
                </c:pt>
                <c:pt idx="5">
                  <c:v>-140.48750000000007</c:v>
                </c:pt>
                <c:pt idx="6">
                  <c:v>-136.21840000000009</c:v>
                </c:pt>
                <c:pt idx="7">
                  <c:v>-132.02570000000011</c:v>
                </c:pt>
                <c:pt idx="8">
                  <c:v>-127.9088000000001</c:v>
                </c:pt>
                <c:pt idx="9">
                  <c:v>-123.86710000000014</c:v>
                </c:pt>
                <c:pt idx="10">
                  <c:v>-119.90000000000013</c:v>
                </c:pt>
                <c:pt idx="11">
                  <c:v>-116.00690000000012</c:v>
                </c:pt>
                <c:pt idx="12">
                  <c:v>-112.18720000000016</c:v>
                </c:pt>
                <c:pt idx="13">
                  <c:v>-108.44030000000015</c:v>
                </c:pt>
                <c:pt idx="14">
                  <c:v>-104.76560000000018</c:v>
                </c:pt>
                <c:pt idx="15">
                  <c:v>-101.16250000000018</c:v>
                </c:pt>
                <c:pt idx="16">
                  <c:v>-97.630400000000208</c:v>
                </c:pt>
                <c:pt idx="17">
                  <c:v>-94.168700000000214</c:v>
                </c:pt>
                <c:pt idx="18">
                  <c:v>-90.776800000000222</c:v>
                </c:pt>
                <c:pt idx="19">
                  <c:v>-87.454100000000238</c:v>
                </c:pt>
                <c:pt idx="20">
                  <c:v>-84.200000000000216</c:v>
                </c:pt>
                <c:pt idx="21">
                  <c:v>-81.013900000000234</c:v>
                </c:pt>
                <c:pt idx="22">
                  <c:v>-77.895200000000258</c:v>
                </c:pt>
                <c:pt idx="23">
                  <c:v>-74.843300000000255</c:v>
                </c:pt>
                <c:pt idx="24">
                  <c:v>-71.857600000000261</c:v>
                </c:pt>
                <c:pt idx="25">
                  <c:v>-68.937500000000256</c:v>
                </c:pt>
                <c:pt idx="26">
                  <c:v>-66.082400000000263</c:v>
                </c:pt>
                <c:pt idx="27">
                  <c:v>-63.291700000000276</c:v>
                </c:pt>
                <c:pt idx="28">
                  <c:v>-60.564800000000275</c:v>
                </c:pt>
                <c:pt idx="29">
                  <c:v>-57.90110000000027</c:v>
                </c:pt>
                <c:pt idx="30">
                  <c:v>-55.300000000000281</c:v>
                </c:pt>
                <c:pt idx="31">
                  <c:v>-52.760900000000277</c:v>
                </c:pt>
                <c:pt idx="32">
                  <c:v>-50.283200000000278</c:v>
                </c:pt>
                <c:pt idx="33">
                  <c:v>-47.86630000000028</c:v>
                </c:pt>
                <c:pt idx="34">
                  <c:v>-45.509600000000276</c:v>
                </c:pt>
                <c:pt idx="35">
                  <c:v>-43.212500000000283</c:v>
                </c:pt>
                <c:pt idx="36">
                  <c:v>-40.974400000000294</c:v>
                </c:pt>
                <c:pt idx="37">
                  <c:v>-38.794700000000283</c:v>
                </c:pt>
                <c:pt idx="38">
                  <c:v>-36.672800000000294</c:v>
                </c:pt>
                <c:pt idx="39">
                  <c:v>-34.608100000000292</c:v>
                </c:pt>
                <c:pt idx="40">
                  <c:v>-32.600000000000279</c:v>
                </c:pt>
                <c:pt idx="41">
                  <c:v>-30.647900000000277</c:v>
                </c:pt>
                <c:pt idx="42">
                  <c:v>-28.751200000000281</c:v>
                </c:pt>
                <c:pt idx="43">
                  <c:v>-26.909300000000279</c:v>
                </c:pt>
                <c:pt idx="44">
                  <c:v>-25.121600000000278</c:v>
                </c:pt>
                <c:pt idx="45">
                  <c:v>-23.387500000000273</c:v>
                </c:pt>
                <c:pt idx="46">
                  <c:v>-21.706400000000276</c:v>
                </c:pt>
                <c:pt idx="47">
                  <c:v>-20.07770000000027</c:v>
                </c:pt>
                <c:pt idx="48">
                  <c:v>-18.500800000000261</c:v>
                </c:pt>
                <c:pt idx="49">
                  <c:v>-16.975100000000268</c:v>
                </c:pt>
                <c:pt idx="50">
                  <c:v>-15.500000000000259</c:v>
                </c:pt>
                <c:pt idx="51">
                  <c:v>-14.074900000000262</c:v>
                </c:pt>
                <c:pt idx="52">
                  <c:v>-12.699200000000253</c:v>
                </c:pt>
                <c:pt idx="53">
                  <c:v>-11.372300000000244</c:v>
                </c:pt>
                <c:pt idx="54">
                  <c:v>-10.093600000000244</c:v>
                </c:pt>
                <c:pt idx="55">
                  <c:v>-8.862500000000237</c:v>
                </c:pt>
                <c:pt idx="56">
                  <c:v>-7.6784000000002308</c:v>
                </c:pt>
                <c:pt idx="57">
                  <c:v>-6.5407000000002231</c:v>
                </c:pt>
                <c:pt idx="58">
                  <c:v>-5.4488000000002224</c:v>
                </c:pt>
                <c:pt idx="59">
                  <c:v>-4.4021000000002157</c:v>
                </c:pt>
                <c:pt idx="60">
                  <c:v>-3.4000000000002082</c:v>
                </c:pt>
                <c:pt idx="61">
                  <c:v>-2.4419000000001994</c:v>
                </c:pt>
                <c:pt idx="62">
                  <c:v>-1.5272000000001924</c:v>
                </c:pt>
                <c:pt idx="63">
                  <c:v>-0.65530000000017985</c:v>
                </c:pt>
                <c:pt idx="64">
                  <c:v>0.1743999999998298</c:v>
                </c:pt>
                <c:pt idx="65">
                  <c:v>0.96249999999984048</c:v>
                </c:pt>
                <c:pt idx="66">
                  <c:v>1.7095999999998508</c:v>
                </c:pt>
                <c:pt idx="67">
                  <c:v>2.4162999999998576</c:v>
                </c:pt>
                <c:pt idx="68">
                  <c:v>3.0831999999998665</c:v>
                </c:pt>
                <c:pt idx="69">
                  <c:v>3.7108999999998744</c:v>
                </c:pt>
                <c:pt idx="70">
                  <c:v>4.2999999999998835</c:v>
                </c:pt>
                <c:pt idx="71">
                  <c:v>4.8510999999998923</c:v>
                </c:pt>
                <c:pt idx="72">
                  <c:v>5.3647999999998994</c:v>
                </c:pt>
                <c:pt idx="73">
                  <c:v>5.8416999999999071</c:v>
                </c:pt>
                <c:pt idx="74">
                  <c:v>6.2823999999999147</c:v>
                </c:pt>
                <c:pt idx="75">
                  <c:v>6.6874999999999236</c:v>
                </c:pt>
                <c:pt idx="76">
                  <c:v>7.0575999999999297</c:v>
                </c:pt>
                <c:pt idx="77">
                  <c:v>7.393299999999936</c:v>
                </c:pt>
                <c:pt idx="78">
                  <c:v>7.6951999999999439</c:v>
                </c:pt>
                <c:pt idx="79">
                  <c:v>7.9638999999999509</c:v>
                </c:pt>
                <c:pt idx="80">
                  <c:v>8.1999999999999567</c:v>
                </c:pt>
                <c:pt idx="81">
                  <c:v>8.4040999999999624</c:v>
                </c:pt>
                <c:pt idx="82">
                  <c:v>8.5767999999999702</c:v>
                </c:pt>
                <c:pt idx="83">
                  <c:v>8.718699999999977</c:v>
                </c:pt>
                <c:pt idx="84">
                  <c:v>8.8303999999999814</c:v>
                </c:pt>
                <c:pt idx="85">
                  <c:v>8.9124999999999872</c:v>
                </c:pt>
                <c:pt idx="86">
                  <c:v>8.9655999999999931</c:v>
                </c:pt>
                <c:pt idx="87">
                  <c:v>8.9902999999999977</c:v>
                </c:pt>
                <c:pt idx="88">
                  <c:v>8.9872000000000032</c:v>
                </c:pt>
                <c:pt idx="89">
                  <c:v>8.9569000000000081</c:v>
                </c:pt>
                <c:pt idx="90">
                  <c:v>8.9000000000000128</c:v>
                </c:pt>
                <c:pt idx="91">
                  <c:v>8.8171000000000177</c:v>
                </c:pt>
                <c:pt idx="92">
                  <c:v>8.7088000000000232</c:v>
                </c:pt>
                <c:pt idx="93">
                  <c:v>8.5757000000000261</c:v>
                </c:pt>
                <c:pt idx="94">
                  <c:v>8.4184000000000321</c:v>
                </c:pt>
                <c:pt idx="95">
                  <c:v>8.2375000000000362</c:v>
                </c:pt>
                <c:pt idx="96">
                  <c:v>8.0336000000000407</c:v>
                </c:pt>
                <c:pt idx="97">
                  <c:v>7.807300000000045</c:v>
                </c:pt>
                <c:pt idx="98">
                  <c:v>7.5592000000000485</c:v>
                </c:pt>
                <c:pt idx="99">
                  <c:v>7.2899000000000527</c:v>
                </c:pt>
                <c:pt idx="100">
                  <c:v>7.000000000000056</c:v>
                </c:pt>
                <c:pt idx="101">
                  <c:v>6.6901000000000597</c:v>
                </c:pt>
                <c:pt idx="102">
                  <c:v>6.3608000000000633</c:v>
                </c:pt>
                <c:pt idx="103">
                  <c:v>6.0127000000000672</c:v>
                </c:pt>
                <c:pt idx="104">
                  <c:v>5.64640000000007</c:v>
                </c:pt>
                <c:pt idx="105">
                  <c:v>5.2625000000000739</c:v>
                </c:pt>
                <c:pt idx="106">
                  <c:v>4.8616000000000774</c:v>
                </c:pt>
                <c:pt idx="107">
                  <c:v>4.4443000000000801</c:v>
                </c:pt>
                <c:pt idx="108">
                  <c:v>4.0112000000000831</c:v>
                </c:pt>
                <c:pt idx="109">
                  <c:v>3.5629000000000861</c:v>
                </c:pt>
                <c:pt idx="110">
                  <c:v>3.1000000000000889</c:v>
                </c:pt>
                <c:pt idx="111">
                  <c:v>2.6231000000000906</c:v>
                </c:pt>
                <c:pt idx="112">
                  <c:v>2.1328000000000928</c:v>
                </c:pt>
                <c:pt idx="113">
                  <c:v>1.6297000000000947</c:v>
                </c:pt>
                <c:pt idx="114">
                  <c:v>1.1144000000000966</c:v>
                </c:pt>
                <c:pt idx="115">
                  <c:v>0.58750000000009805</c:v>
                </c:pt>
                <c:pt idx="116">
                  <c:v>4.9600000000099342E-2</c:v>
                </c:pt>
                <c:pt idx="117">
                  <c:v>-0.49869999999989911</c:v>
                </c:pt>
                <c:pt idx="118">
                  <c:v>-1.0567999999998978</c:v>
                </c:pt>
                <c:pt idx="119">
                  <c:v>-1.6240999999998973</c:v>
                </c:pt>
                <c:pt idx="120">
                  <c:v>-2.1999999999998963</c:v>
                </c:pt>
                <c:pt idx="121">
                  <c:v>-2.7838999999998926</c:v>
                </c:pt>
                <c:pt idx="122">
                  <c:v>-3.375199999999893</c:v>
                </c:pt>
                <c:pt idx="123">
                  <c:v>-3.9732999999998917</c:v>
                </c:pt>
                <c:pt idx="124">
                  <c:v>-4.5775999999998902</c:v>
                </c:pt>
                <c:pt idx="125">
                  <c:v>-5.1874999999998916</c:v>
                </c:pt>
                <c:pt idx="126">
                  <c:v>-5.8023999999998921</c:v>
                </c:pt>
                <c:pt idx="127">
                  <c:v>-6.4216999999998912</c:v>
                </c:pt>
                <c:pt idx="128">
                  <c:v>-7.0447999999998903</c:v>
                </c:pt>
                <c:pt idx="129">
                  <c:v>-7.6710999999998908</c:v>
                </c:pt>
                <c:pt idx="130">
                  <c:v>-8.2999999999998924</c:v>
                </c:pt>
                <c:pt idx="131">
                  <c:v>-8.9308999999998893</c:v>
                </c:pt>
                <c:pt idx="132">
                  <c:v>-9.5631999999998882</c:v>
                </c:pt>
                <c:pt idx="133">
                  <c:v>-10.196299999999891</c:v>
                </c:pt>
                <c:pt idx="134">
                  <c:v>-10.829599999999893</c:v>
                </c:pt>
                <c:pt idx="135">
                  <c:v>-11.462499999999896</c:v>
                </c:pt>
                <c:pt idx="136">
                  <c:v>-12.094399999999894</c:v>
                </c:pt>
                <c:pt idx="137">
                  <c:v>-12.724699999999892</c:v>
                </c:pt>
                <c:pt idx="138">
                  <c:v>-13.352799999999895</c:v>
                </c:pt>
                <c:pt idx="139">
                  <c:v>-13.978099999999895</c:v>
                </c:pt>
                <c:pt idx="140">
                  <c:v>-14.599999999999898</c:v>
                </c:pt>
                <c:pt idx="141">
                  <c:v>-15.217899999999901</c:v>
                </c:pt>
                <c:pt idx="142">
                  <c:v>-15.831199999999896</c:v>
                </c:pt>
                <c:pt idx="143">
                  <c:v>-16.439299999999896</c:v>
                </c:pt>
                <c:pt idx="144">
                  <c:v>-17.041599999999896</c:v>
                </c:pt>
                <c:pt idx="145">
                  <c:v>-17.637499999999896</c:v>
                </c:pt>
                <c:pt idx="146">
                  <c:v>-18.226399999999892</c:v>
                </c:pt>
                <c:pt idx="147">
                  <c:v>-18.80769999999989</c:v>
                </c:pt>
                <c:pt idx="148">
                  <c:v>-19.380799999999894</c:v>
                </c:pt>
                <c:pt idx="149">
                  <c:v>-19.945099999999893</c:v>
                </c:pt>
                <c:pt idx="150">
                  <c:v>-20.499999999999893</c:v>
                </c:pt>
                <c:pt idx="151">
                  <c:v>-21.044899999999892</c:v>
                </c:pt>
                <c:pt idx="152">
                  <c:v>-21.579199999999894</c:v>
                </c:pt>
                <c:pt idx="153">
                  <c:v>-22.102299999999893</c:v>
                </c:pt>
                <c:pt idx="154">
                  <c:v>-22.613599999999895</c:v>
                </c:pt>
                <c:pt idx="155">
                  <c:v>-23.112499999999894</c:v>
                </c:pt>
                <c:pt idx="156">
                  <c:v>-23.598399999999895</c:v>
                </c:pt>
                <c:pt idx="157">
                  <c:v>-24.070699999999896</c:v>
                </c:pt>
                <c:pt idx="158">
                  <c:v>-24.528799999999897</c:v>
                </c:pt>
                <c:pt idx="159">
                  <c:v>-24.972099999999898</c:v>
                </c:pt>
                <c:pt idx="160">
                  <c:v>-25.399999999999899</c:v>
                </c:pt>
                <c:pt idx="161">
                  <c:v>-25.811899999999909</c:v>
                </c:pt>
                <c:pt idx="162">
                  <c:v>-26.207199999999908</c:v>
                </c:pt>
                <c:pt idx="163">
                  <c:v>-26.585299999999904</c:v>
                </c:pt>
                <c:pt idx="164">
                  <c:v>-26.945599999999914</c:v>
                </c:pt>
                <c:pt idx="165">
                  <c:v>-27.287499999999916</c:v>
                </c:pt>
                <c:pt idx="166">
                  <c:v>-27.610399999999927</c:v>
                </c:pt>
                <c:pt idx="167">
                  <c:v>-27.91369999999992</c:v>
                </c:pt>
                <c:pt idx="168">
                  <c:v>-28.196799999999925</c:v>
                </c:pt>
                <c:pt idx="169">
                  <c:v>-28.459099999999935</c:v>
                </c:pt>
                <c:pt idx="170">
                  <c:v>-28.699999999999939</c:v>
                </c:pt>
                <c:pt idx="171">
                  <c:v>-28.918899999999944</c:v>
                </c:pt>
                <c:pt idx="172">
                  <c:v>-29.115199999999945</c:v>
                </c:pt>
                <c:pt idx="173">
                  <c:v>-29.28829999999995</c:v>
                </c:pt>
                <c:pt idx="174">
                  <c:v>-29.437599999999961</c:v>
                </c:pt>
                <c:pt idx="175">
                  <c:v>-29.562499999999964</c:v>
                </c:pt>
                <c:pt idx="176">
                  <c:v>-29.66239999999997</c:v>
                </c:pt>
                <c:pt idx="177">
                  <c:v>-29.736699999999971</c:v>
                </c:pt>
                <c:pt idx="178">
                  <c:v>-29.78479999999999</c:v>
                </c:pt>
                <c:pt idx="179">
                  <c:v>-29.806099999999994</c:v>
                </c:pt>
                <c:pt idx="180">
                  <c:v>-29.800000000000004</c:v>
                </c:pt>
                <c:pt idx="181">
                  <c:v>-29.765900000000002</c:v>
                </c:pt>
                <c:pt idx="182">
                  <c:v>-29.703200000000024</c:v>
                </c:pt>
                <c:pt idx="183">
                  <c:v>-29.611300000000035</c:v>
                </c:pt>
                <c:pt idx="184">
                  <c:v>-29.489600000000038</c:v>
                </c:pt>
                <c:pt idx="185">
                  <c:v>-29.337500000000048</c:v>
                </c:pt>
                <c:pt idx="186">
                  <c:v>-29.154400000000066</c:v>
                </c:pt>
                <c:pt idx="187">
                  <c:v>-28.93970000000008</c:v>
                </c:pt>
                <c:pt idx="188">
                  <c:v>-28.692800000000084</c:v>
                </c:pt>
                <c:pt idx="189">
                  <c:v>-28.413100000000099</c:v>
                </c:pt>
                <c:pt idx="190">
                  <c:v>-28.100000000000108</c:v>
                </c:pt>
                <c:pt idx="191">
                  <c:v>-27.752900000000125</c:v>
                </c:pt>
                <c:pt idx="192">
                  <c:v>-27.37120000000013</c:v>
                </c:pt>
                <c:pt idx="193">
                  <c:v>-26.954300000000146</c:v>
                </c:pt>
                <c:pt idx="194">
                  <c:v>-26.50160000000016</c:v>
                </c:pt>
                <c:pt idx="195">
                  <c:v>-26.012500000000166</c:v>
                </c:pt>
                <c:pt idx="196">
                  <c:v>-25.486400000000195</c:v>
                </c:pt>
                <c:pt idx="197">
                  <c:v>-24.922700000000201</c:v>
                </c:pt>
                <c:pt idx="198">
                  <c:v>-24.320800000000219</c:v>
                </c:pt>
                <c:pt idx="199">
                  <c:v>-23.680100000000238</c:v>
                </c:pt>
                <c:pt idx="200">
                  <c:v>-23.000000000000256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rgbClr val="FF0000"/>
              </a:solidFill>
            </c:spPr>
          </c:marker>
          <c:xVal>
            <c:numRef>
              <c:f>'BISECTION METHOD'!$K$32</c:f>
              <c:numCache>
                <c:formatCode>General</c:formatCode>
                <c:ptCount val="1"/>
                <c:pt idx="0">
                  <c:v>1.6091227531433105</c:v>
                </c:pt>
              </c:numCache>
            </c:numRef>
          </c:xVal>
          <c:yVal>
            <c:numRef>
              <c:f>'BISECTION METHOD'!$N$32</c:f>
              <c:numCache>
                <c:formatCode>General</c:formatCode>
                <c:ptCount val="1"/>
                <c:pt idx="0">
                  <c:v>2.0040443526880836E-6</c:v>
                </c:pt>
              </c:numCache>
            </c:numRef>
          </c:yVal>
          <c:smooth val="1"/>
        </c:ser>
        <c:axId val="75786112"/>
        <c:axId val="75816960"/>
      </c:scatterChart>
      <c:valAx>
        <c:axId val="75786112"/>
        <c:scaling>
          <c:orientation val="minMax"/>
        </c:scaling>
        <c:axPos val="b"/>
        <c:numFmt formatCode="General" sourceLinked="1"/>
        <c:tickLblPos val="nextTo"/>
        <c:crossAx val="75816960"/>
        <c:crosses val="autoZero"/>
        <c:crossBetween val="midCat"/>
      </c:valAx>
      <c:valAx>
        <c:axId val="75816960"/>
        <c:scaling>
          <c:orientation val="minMax"/>
        </c:scaling>
        <c:axPos val="l"/>
        <c:majorGridlines/>
        <c:numFmt formatCode="General" sourceLinked="1"/>
        <c:tickLblPos val="nextTo"/>
        <c:crossAx val="757861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476249</xdr:colOff>
      <xdr:row>27</xdr:row>
      <xdr:rowOff>0</xdr:rowOff>
    </xdr:from>
    <xdr:to>
      <xdr:col>24</xdr:col>
      <xdr:colOff>0</xdr:colOff>
      <xdr:row>42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AW211"/>
  <sheetViews>
    <sheetView tabSelected="1" topLeftCell="A4" workbookViewId="0">
      <selection activeCell="Q26" sqref="Q26"/>
    </sheetView>
  </sheetViews>
  <sheetFormatPr defaultRowHeight="15"/>
  <cols>
    <col min="15" max="15" width="10.5703125" style="1" bestFit="1" customWidth="1"/>
    <col min="24" max="24" width="12" bestFit="1" customWidth="1"/>
    <col min="31" max="31" width="6.85546875" bestFit="1" customWidth="1"/>
    <col min="32" max="33" width="12" bestFit="1" customWidth="1"/>
    <col min="41" max="41" width="12" bestFit="1" customWidth="1"/>
    <col min="47" max="47" width="12" bestFit="1" customWidth="1"/>
    <col min="50" max="50" width="12" bestFit="1" customWidth="1"/>
  </cols>
  <sheetData>
    <row r="6" spans="3:49" ht="15.75" thickBot="1">
      <c r="I6" s="6"/>
      <c r="J6" s="3" t="s">
        <v>0</v>
      </c>
      <c r="K6" s="3" t="s">
        <v>1</v>
      </c>
      <c r="L6" s="3" t="s">
        <v>2</v>
      </c>
      <c r="M6" s="3" t="s">
        <v>3</v>
      </c>
    </row>
    <row r="7" spans="3:49" ht="15.75" thickTop="1">
      <c r="I7" s="7" t="s">
        <v>19</v>
      </c>
      <c r="J7" s="2">
        <v>0.1</v>
      </c>
      <c r="K7" s="2">
        <v>-1</v>
      </c>
      <c r="L7" s="2">
        <v>-3</v>
      </c>
      <c r="M7" s="2">
        <v>7</v>
      </c>
    </row>
    <row r="9" spans="3:49">
      <c r="H9" s="4" t="s">
        <v>11</v>
      </c>
      <c r="Q9" s="4" t="s">
        <v>12</v>
      </c>
      <c r="Z9" s="4" t="s">
        <v>17</v>
      </c>
      <c r="AI9" s="4" t="s">
        <v>20</v>
      </c>
      <c r="AQ9" s="4" t="s">
        <v>23</v>
      </c>
    </row>
    <row r="10" spans="3:49" ht="15.75" thickBot="1">
      <c r="H10" s="3" t="s">
        <v>6</v>
      </c>
      <c r="I10" s="3" t="s">
        <v>7</v>
      </c>
      <c r="J10" s="3" t="s">
        <v>8</v>
      </c>
      <c r="K10" s="3" t="s">
        <v>9</v>
      </c>
      <c r="L10" s="3" t="s">
        <v>4</v>
      </c>
      <c r="M10" s="3" t="s">
        <v>5</v>
      </c>
      <c r="N10" s="3" t="s">
        <v>10</v>
      </c>
      <c r="O10" s="5" t="s">
        <v>18</v>
      </c>
      <c r="Q10" s="3" t="s">
        <v>6</v>
      </c>
      <c r="R10" s="3" t="s">
        <v>13</v>
      </c>
      <c r="S10" s="3" t="s">
        <v>2</v>
      </c>
      <c r="T10" s="3" t="s">
        <v>1</v>
      </c>
      <c r="U10" s="3" t="s">
        <v>16</v>
      </c>
      <c r="V10" s="3" t="s">
        <v>14</v>
      </c>
      <c r="W10" s="3" t="s">
        <v>15</v>
      </c>
      <c r="X10" s="5" t="s">
        <v>18</v>
      </c>
      <c r="Z10" s="3" t="s">
        <v>6</v>
      </c>
      <c r="AA10" s="3" t="s">
        <v>7</v>
      </c>
      <c r="AB10" s="3" t="s">
        <v>8</v>
      </c>
      <c r="AC10" s="3" t="s">
        <v>9</v>
      </c>
      <c r="AD10" s="3" t="s">
        <v>4</v>
      </c>
      <c r="AE10" s="3" t="s">
        <v>5</v>
      </c>
      <c r="AF10" s="3" t="s">
        <v>10</v>
      </c>
      <c r="AG10" s="5" t="s">
        <v>18</v>
      </c>
      <c r="AI10" s="3" t="s">
        <v>6</v>
      </c>
      <c r="AJ10" s="3" t="s">
        <v>13</v>
      </c>
      <c r="AK10" s="3" t="s">
        <v>21</v>
      </c>
      <c r="AL10" s="3" t="s">
        <v>2</v>
      </c>
      <c r="AM10" s="3" t="s">
        <v>16</v>
      </c>
      <c r="AN10" s="3" t="s">
        <v>22</v>
      </c>
      <c r="AO10" s="5" t="s">
        <v>18</v>
      </c>
      <c r="AQ10" s="3" t="s">
        <v>6</v>
      </c>
      <c r="AR10" s="3" t="s">
        <v>13</v>
      </c>
      <c r="AS10" s="3" t="s">
        <v>24</v>
      </c>
      <c r="AT10" s="3" t="s">
        <v>16</v>
      </c>
      <c r="AU10" s="5" t="s">
        <v>18</v>
      </c>
      <c r="AV10" s="8"/>
      <c r="AW10" s="8"/>
    </row>
    <row r="11" spans="3:49" ht="15.75" thickTop="1">
      <c r="C11">
        <v>-10</v>
      </c>
      <c r="D11" s="1">
        <f>$J$7*C11^3+$K$7*C11^2+$L$7*C11+$M$7</f>
        <v>-163</v>
      </c>
      <c r="H11" s="1">
        <v>0</v>
      </c>
      <c r="I11" s="1">
        <v>-1</v>
      </c>
      <c r="J11" s="1">
        <v>5</v>
      </c>
      <c r="K11" s="1">
        <f>(I11+J11)/2</f>
        <v>2</v>
      </c>
      <c r="L11" s="1">
        <f>$J$7*I11^3+$K$7*I11^2+$L$7*I11+$M$7</f>
        <v>8.9</v>
      </c>
      <c r="M11" s="1">
        <f>$J$7*J11^3+$K$7*J11^2+$L$7*J11+$M$7</f>
        <v>-20.5</v>
      </c>
      <c r="N11" s="1">
        <f>$J$7*K11^3+$K$7*K11^2+$L$7*K11+$M$7</f>
        <v>-2.1999999999999993</v>
      </c>
      <c r="O11" s="1">
        <f>ABS((K11-J11)/K11)*100</f>
        <v>150</v>
      </c>
      <c r="Q11" s="1">
        <v>0</v>
      </c>
      <c r="R11" s="1">
        <v>-1</v>
      </c>
      <c r="S11" s="1">
        <v>5</v>
      </c>
      <c r="T11" s="1">
        <f>S11-V11*(S11-R11)/(V11-U11)</f>
        <v>0.81632653061224492</v>
      </c>
      <c r="U11" s="1">
        <f>$J$7*R11^3+$K$7*R11^2+$L$7*R11+$M$7</f>
        <v>8.9</v>
      </c>
      <c r="V11" s="1">
        <f>$J$7*S11^3+$K$7*S11^2+$L$7*S11+$M$7</f>
        <v>-20.5</v>
      </c>
      <c r="W11" s="1">
        <f>$J$7*T11^3+$K$7*T11^2+$L$7*T11+$M$7</f>
        <v>3.9390305059966511</v>
      </c>
      <c r="X11" s="1">
        <f>ABS((T11-S11)/T11)*100</f>
        <v>512.5</v>
      </c>
      <c r="Z11" s="1">
        <v>0</v>
      </c>
      <c r="AA11" s="1">
        <v>-1</v>
      </c>
      <c r="AB11" s="1">
        <v>5</v>
      </c>
      <c r="AC11" s="1">
        <f>AA11+AD11*(AB11-AA11)/(AE11-AD11)</f>
        <v>-2.8163265306122449</v>
      </c>
      <c r="AD11" s="1">
        <f>$J$7*AA11^3+$K$7*AA11^2+$L$7*AA11+$M$7</f>
        <v>8.9</v>
      </c>
      <c r="AE11" s="1">
        <f>$J$7*AB11^3+$K$7*AB11^2+$L$7*AB11+$M$7</f>
        <v>-20.5</v>
      </c>
      <c r="AF11" s="1">
        <f>$J$7*AC11^3+$K$7*AC11^2+$L$7*AC11+$M$7</f>
        <v>5.2834601229079716</v>
      </c>
      <c r="AG11" s="1">
        <f>ABS((AC11-AB11)/AC11)*100</f>
        <v>277.53623188405794</v>
      </c>
      <c r="AI11" s="1">
        <v>0</v>
      </c>
      <c r="AJ11" s="1">
        <v>-2</v>
      </c>
      <c r="AK11" s="1">
        <f>-AM11/AN11</f>
        <v>-3.7272727272727266</v>
      </c>
      <c r="AL11" s="1">
        <f>AJ11+AK11</f>
        <v>-5.7272727272727266</v>
      </c>
      <c r="AM11" s="1">
        <f>$J$7*AJ11^3+$K$7*AJ11^2+$L$7*AJ11+$M$7</f>
        <v>8.1999999999999993</v>
      </c>
      <c r="AN11" s="1">
        <f>3*$J$7*AJ11^2+2*$K$7*AJ11^1+$L$7</f>
        <v>2.2000000000000002</v>
      </c>
      <c r="AO11" s="1">
        <f>ABS((AL11-AJ11)/AL11)*100</f>
        <v>65.079365079365076</v>
      </c>
      <c r="AQ11" s="1">
        <v>0</v>
      </c>
      <c r="AR11" s="1">
        <v>10</v>
      </c>
      <c r="AS11" s="1">
        <f>($J$7*AR11^3+$K$7*AR11^2+$M$7)/(-$L$7)</f>
        <v>2.3333333333333335</v>
      </c>
      <c r="AT11" s="1">
        <f>AS11-AR11</f>
        <v>-7.6666666666666661</v>
      </c>
      <c r="AU11" s="1">
        <f>ABS((AS11-AR11)/AS11)*100</f>
        <v>328.5714285714285</v>
      </c>
      <c r="AV11" s="1"/>
      <c r="AW11" s="1"/>
    </row>
    <row r="12" spans="3:49">
      <c r="C12">
        <f>C11+0.1</f>
        <v>-9.9</v>
      </c>
      <c r="D12" s="1">
        <f t="shared" ref="D12:D75" si="0">$J$7*C12^3+$K$7*C12^2+$L$7*C12+$M$7</f>
        <v>-158.3399</v>
      </c>
      <c r="H12" s="1">
        <v>1</v>
      </c>
      <c r="I12" s="1">
        <f>IF(L11*N11&lt;0,I11,K11)</f>
        <v>-1</v>
      </c>
      <c r="J12" s="1">
        <f>IF(L11*N11&lt;0,K11,J11)</f>
        <v>2</v>
      </c>
      <c r="K12" s="1">
        <f>(I12+J12)/2</f>
        <v>0.5</v>
      </c>
      <c r="L12" s="1">
        <f>$J$7*I12^3+$K$7*I12^2+$L$7*I12+$M$7</f>
        <v>8.9</v>
      </c>
      <c r="M12" s="1">
        <f>$J$7*J12^3+$K$7*J12^2+$L$7*J12+$M$7</f>
        <v>-2.1999999999999993</v>
      </c>
      <c r="N12" s="1">
        <f>$J$7*K12^3+$K$7*K12^2+$L$7*K12+$M$7</f>
        <v>5.2625000000000002</v>
      </c>
      <c r="O12" s="1">
        <f t="shared" ref="O12:O32" si="1">ABS((K12-J12)/K12)*100</f>
        <v>300</v>
      </c>
      <c r="Q12" s="1">
        <v>1</v>
      </c>
      <c r="R12" s="1">
        <f>S11</f>
        <v>5</v>
      </c>
      <c r="S12" s="1">
        <f>T11</f>
        <v>0.81632653061224492</v>
      </c>
      <c r="T12" s="1">
        <f>S12-V12*(S12-R12)/(V12-U12)</f>
        <v>1.490642044846886</v>
      </c>
      <c r="U12" s="1">
        <f>$J$7*R12^3+$K$7*R12^2+$L$7*R12+$M$7</f>
        <v>-20.5</v>
      </c>
      <c r="V12" s="1">
        <f>$J$7*S12^3+$K$7*S12^2+$L$7*S12+$M$7</f>
        <v>3.9390305059966511</v>
      </c>
      <c r="W12" s="1">
        <f>$J$7*T12^3+$K$7*T12^2+$L$7*T12+$M$7</f>
        <v>0.63728286501292342</v>
      </c>
      <c r="X12" s="1">
        <f t="shared" ref="X12:X18" si="2">ABS((T12-S12)/T12)*100</f>
        <v>45.236582220777535</v>
      </c>
      <c r="Z12" s="1">
        <v>1</v>
      </c>
      <c r="AA12" s="1">
        <f>IF(AD11*AF11&lt;0,AA11,AC11)</f>
        <v>-2.8163265306122449</v>
      </c>
      <c r="AB12" s="1">
        <f>IF(AD11*AF11&lt;0,AC11,AB11)</f>
        <v>5</v>
      </c>
      <c r="AC12" s="1">
        <f>AA12+AD12*(AB12-AA12)/(AE12-AD12)</f>
        <v>-4.4180219328296459</v>
      </c>
      <c r="AD12" s="1">
        <f>$J$7*AA12^3+$K$7*AA12^2+$L$7*AA12+$M$7</f>
        <v>5.2834601229079716</v>
      </c>
      <c r="AE12" s="1">
        <f>$J$7*AB12^3+$K$7*AB12^2+$L$7*AB12+$M$7</f>
        <v>-20.5</v>
      </c>
      <c r="AF12" s="1">
        <f>$J$7*AC12^3+$K$7*AC12^2+$L$7*AC12+$M$7</f>
        <v>-7.8883526945669686</v>
      </c>
      <c r="AG12" s="1">
        <f t="shared" ref="AG12:AG32" si="3">ABS((AC12-AB12)/AC12)*100</f>
        <v>213.17281978266709</v>
      </c>
      <c r="AI12" s="1">
        <v>1</v>
      </c>
      <c r="AJ12" s="1">
        <f>AL11</f>
        <v>-5.7272727272727266</v>
      </c>
      <c r="AK12" s="1">
        <f>-AM12/AN12</f>
        <v>1.4980144307966501</v>
      </c>
      <c r="AL12" s="1">
        <f>AJ12+AK12</f>
        <v>-4.2292582964760763</v>
      </c>
      <c r="AM12" s="1">
        <f>$J$7*AJ12^3+$K$7*AJ12^2+$L$7*AJ12+$M$7</f>
        <v>-27.406235912847471</v>
      </c>
      <c r="AN12" s="1">
        <f>3*$J$7*AJ12^2+2*$K$7*AJ12^1+$L$7</f>
        <v>18.295041322314049</v>
      </c>
      <c r="AO12" s="1">
        <f>ABS((AL12-AJ12)/AL12)*100</f>
        <v>35.420263454819803</v>
      </c>
      <c r="AQ12" s="1">
        <v>1</v>
      </c>
      <c r="AR12" s="1">
        <f>AS11</f>
        <v>2.3333333333333335</v>
      </c>
      <c r="AS12" s="1">
        <f>($J$7*AR12^3+$K$7*AR12^2+$M$7)/(-$L$7)</f>
        <v>0.94197530864197498</v>
      </c>
      <c r="AT12" s="1">
        <f>AS12-AR12</f>
        <v>-1.3913580246913586</v>
      </c>
      <c r="AU12" s="1">
        <f t="shared" ref="AU12:AU18" si="4">ABS((AS12-AR12)/AS12)*100</f>
        <v>147.70642201834875</v>
      </c>
      <c r="AV12" s="1"/>
      <c r="AW12" s="1"/>
    </row>
    <row r="13" spans="3:49">
      <c r="C13">
        <f t="shared" ref="C13:C76" si="5">C12+0.1</f>
        <v>-9.8000000000000007</v>
      </c>
      <c r="D13" s="1">
        <f t="shared" si="0"/>
        <v>-153.75920000000005</v>
      </c>
      <c r="H13" s="1">
        <v>2</v>
      </c>
      <c r="I13" s="1">
        <f t="shared" ref="I13:I25" si="6">IF(L12*N12&lt;0,I12,K12)</f>
        <v>0.5</v>
      </c>
      <c r="J13" s="1">
        <f t="shared" ref="J13:J25" si="7">IF(L12*N12&lt;0,K12,J12)</f>
        <v>2</v>
      </c>
      <c r="K13" s="1">
        <f t="shared" ref="K13:K25" si="8">(I13+J13)/2</f>
        <v>1.25</v>
      </c>
      <c r="L13" s="1">
        <f t="shared" ref="L13:L25" si="9">$J$7*I13^3+$K$7*I13^2+$L$7*I13+$M$7</f>
        <v>5.2625000000000002</v>
      </c>
      <c r="M13" s="1">
        <f t="shared" ref="M13:M25" si="10">$J$7*J13^3+$K$7*J13^2+$L$7*J13+$M$7</f>
        <v>-2.1999999999999993</v>
      </c>
      <c r="N13" s="1">
        <f t="shared" ref="N13:N25" si="11">$J$7*K13^3+$K$7*K13^2+$L$7*K13+$M$7</f>
        <v>1.8828125</v>
      </c>
      <c r="O13" s="1">
        <f t="shared" si="1"/>
        <v>60</v>
      </c>
      <c r="Q13" s="1">
        <v>2</v>
      </c>
      <c r="R13" s="1">
        <f t="shared" ref="R13:S32" si="12">S12</f>
        <v>0.81632653061224492</v>
      </c>
      <c r="S13" s="1">
        <f t="shared" si="12"/>
        <v>1.490642044846886</v>
      </c>
      <c r="T13" s="1">
        <f t="shared" ref="T13:T32" si="13">S13-V13*(S13-R13)/(V13-U13)</f>
        <v>1.6207942459115563</v>
      </c>
      <c r="U13" s="1">
        <f t="shared" ref="U13:U32" si="14">$J$7*R13^3+$K$7*R13^2+$L$7*R13+$M$7</f>
        <v>3.9390305059966511</v>
      </c>
      <c r="V13" s="1">
        <f t="shared" ref="V13:V32" si="15">$J$7*S13^3+$K$7*S13^2+$L$7*S13+$M$7</f>
        <v>0.63728286501292342</v>
      </c>
      <c r="W13" s="1">
        <f t="shared" ref="W13:W32" si="16">$J$7*T13^3+$K$7*T13^2+$L$7*T13+$M$7</f>
        <v>-6.3578292991778085E-2</v>
      </c>
      <c r="X13" s="1">
        <f t="shared" si="2"/>
        <v>8.0301495018864006</v>
      </c>
      <c r="Z13" s="1">
        <v>2</v>
      </c>
      <c r="AA13" s="1">
        <f t="shared" ref="AA13:AA32" si="17">IF(AD12*AF12&lt;0,AA12,AC12)</f>
        <v>-2.8163265306122449</v>
      </c>
      <c r="AB13" s="1">
        <f t="shared" ref="AB13:AB32" si="18">IF(AD12*AF12&lt;0,AC12,AB12)</f>
        <v>-4.4180219328296459</v>
      </c>
      <c r="AC13" s="1">
        <f t="shared" ref="AC13:AC32" si="19">(AA13+AB13)/2</f>
        <v>-3.6171742317209454</v>
      </c>
      <c r="AD13" s="1">
        <f t="shared" ref="AD13:AD32" si="20">$J$7*AA13^3+$K$7*AA13^2+$L$7*AA13+$M$7</f>
        <v>5.2834601229079716</v>
      </c>
      <c r="AE13" s="1">
        <f t="shared" ref="AE13:AE32" si="21">$J$7*AB13^3+$K$7*AB13^2+$L$7*AB13+$M$7</f>
        <v>-7.8883526945669686</v>
      </c>
      <c r="AF13" s="1">
        <f t="shared" ref="AF13:AF25" si="22">$J$7*AC13^3+$K$7*AC13^2+$L$7*AC13+$M$7</f>
        <v>3.488080247053027E-2</v>
      </c>
      <c r="AG13" s="1">
        <f t="shared" si="3"/>
        <v>22.140147247695079</v>
      </c>
      <c r="AI13" s="1">
        <v>2</v>
      </c>
      <c r="AJ13" s="1">
        <f>AL12</f>
        <v>-4.2292582964760763</v>
      </c>
      <c r="AK13" s="1">
        <f>-AM13/AN13</f>
        <v>0.53245550201902125</v>
      </c>
      <c r="AL13" s="1">
        <f>AJ13+AK13</f>
        <v>-3.6968027944570552</v>
      </c>
      <c r="AM13" s="1">
        <f>$J$7*AJ13^3+$K$7*AJ13^2+$L$7*AJ13+$M$7</f>
        <v>-5.7635668788552294</v>
      </c>
      <c r="AN13" s="1">
        <f>3*$J$7*AJ13^2+2*$K$7*AJ13^1+$L$7</f>
        <v>10.824504314445669</v>
      </c>
      <c r="AO13" s="1">
        <f>ABS((AL13-AJ13)/AL13)*100</f>
        <v>14.4031351311836</v>
      </c>
      <c r="AQ13" s="1">
        <v>2</v>
      </c>
      <c r="AR13" s="1">
        <f t="shared" ref="AR13:AR43" si="23">AS12</f>
        <v>0.94197530864197498</v>
      </c>
      <c r="AS13" s="1">
        <f t="shared" ref="AS13:AS43" si="24">($J$7*AR13^3+$K$7*AR13^2+$M$7)/(-$L$7)</f>
        <v>2.0654218779381597</v>
      </c>
      <c r="AT13" s="1">
        <f t="shared" ref="AT13:AT18" si="25">AS13-AR13</f>
        <v>1.1234465692961848</v>
      </c>
      <c r="AU13" s="1">
        <f t="shared" si="4"/>
        <v>54.393079752679064</v>
      </c>
      <c r="AV13" s="1"/>
      <c r="AW13" s="1"/>
    </row>
    <row r="14" spans="3:49">
      <c r="C14">
        <f t="shared" si="5"/>
        <v>-9.7000000000000011</v>
      </c>
      <c r="D14" s="1">
        <f t="shared" si="0"/>
        <v>-149.25730000000007</v>
      </c>
      <c r="H14" s="1">
        <v>3</v>
      </c>
      <c r="I14" s="1">
        <f t="shared" si="6"/>
        <v>1.25</v>
      </c>
      <c r="J14" s="1">
        <f t="shared" si="7"/>
        <v>2</v>
      </c>
      <c r="K14" s="1">
        <f t="shared" si="8"/>
        <v>1.625</v>
      </c>
      <c r="L14" s="1">
        <f t="shared" si="9"/>
        <v>1.8828125</v>
      </c>
      <c r="M14" s="1">
        <f t="shared" si="10"/>
        <v>-2.1999999999999993</v>
      </c>
      <c r="N14" s="1">
        <f t="shared" si="11"/>
        <v>-8.6523437500000355E-2</v>
      </c>
      <c r="O14" s="1">
        <f t="shared" si="1"/>
        <v>23.076923076923077</v>
      </c>
      <c r="Q14" s="1">
        <v>3</v>
      </c>
      <c r="R14" s="1">
        <f t="shared" si="12"/>
        <v>1.490642044846886</v>
      </c>
      <c r="S14" s="1">
        <f t="shared" si="12"/>
        <v>1.6207942459115563</v>
      </c>
      <c r="T14" s="1">
        <f t="shared" si="13"/>
        <v>1.6089875497088844</v>
      </c>
      <c r="U14" s="1">
        <f t="shared" si="14"/>
        <v>0.63728286501292342</v>
      </c>
      <c r="V14" s="1">
        <f t="shared" si="15"/>
        <v>-6.3578292991778085E-2</v>
      </c>
      <c r="W14" s="1">
        <f t="shared" si="16"/>
        <v>7.3769903333698039E-4</v>
      </c>
      <c r="X14" s="1">
        <f t="shared" si="2"/>
        <v>0.73379661668657026</v>
      </c>
      <c r="Z14" s="1">
        <v>3</v>
      </c>
      <c r="AA14" s="1">
        <f t="shared" si="17"/>
        <v>-3.6171742317209454</v>
      </c>
      <c r="AB14" s="1">
        <f t="shared" si="18"/>
        <v>-4.4180219328296459</v>
      </c>
      <c r="AC14" s="1">
        <f t="shared" si="19"/>
        <v>-4.0175980822752955</v>
      </c>
      <c r="AD14" s="1">
        <f t="shared" si="20"/>
        <v>3.488080247053027E-2</v>
      </c>
      <c r="AE14" s="1">
        <f t="shared" si="21"/>
        <v>-7.8883526945669686</v>
      </c>
      <c r="AF14" s="1">
        <f t="shared" si="22"/>
        <v>-3.5731430747967963</v>
      </c>
      <c r="AG14" s="1">
        <f t="shared" si="3"/>
        <v>9.9667473538711349</v>
      </c>
      <c r="AI14" s="1">
        <v>3</v>
      </c>
      <c r="AJ14" s="1">
        <f>AL13</f>
        <v>-3.6968027944570552</v>
      </c>
      <c r="AK14" s="1">
        <f>-AM14/AN14</f>
        <v>7.3953274242808453E-2</v>
      </c>
      <c r="AL14" s="1">
        <f>AJ14+AK14</f>
        <v>-3.6228495202142468</v>
      </c>
      <c r="AM14" s="1">
        <f>$J$7*AJ14^3+$K$7*AJ14^2+$L$7*AJ14+$M$7</f>
        <v>-0.62812293785807327</v>
      </c>
      <c r="AN14" s="1">
        <f>3*$J$7*AJ14^2+2*$K$7*AJ14^1+$L$7</f>
        <v>8.4935108592457595</v>
      </c>
      <c r="AO14" s="1">
        <f>ABS((AL14-AJ14)/AL14)*100</f>
        <v>2.0413012969535367</v>
      </c>
      <c r="AQ14" s="1">
        <v>3</v>
      </c>
      <c r="AR14" s="1">
        <f t="shared" si="23"/>
        <v>2.0654218779381597</v>
      </c>
      <c r="AS14" s="1">
        <f t="shared" si="24"/>
        <v>1.2050449112121318</v>
      </c>
      <c r="AT14" s="1">
        <f t="shared" si="25"/>
        <v>-0.86037696672602793</v>
      </c>
      <c r="AU14" s="1">
        <f t="shared" si="4"/>
        <v>71.397917100084769</v>
      </c>
      <c r="AV14" s="1"/>
      <c r="AW14" s="1"/>
    </row>
    <row r="15" spans="3:49">
      <c r="C15">
        <f t="shared" si="5"/>
        <v>-9.6000000000000014</v>
      </c>
      <c r="D15" s="1">
        <f t="shared" si="0"/>
        <v>-144.83360000000005</v>
      </c>
      <c r="H15" s="1">
        <v>4</v>
      </c>
      <c r="I15" s="1">
        <f t="shared" si="6"/>
        <v>1.25</v>
      </c>
      <c r="J15" s="1">
        <f t="shared" si="7"/>
        <v>1.625</v>
      </c>
      <c r="K15" s="1">
        <f t="shared" si="8"/>
        <v>1.4375</v>
      </c>
      <c r="L15" s="1">
        <f t="shared" si="9"/>
        <v>1.8828125</v>
      </c>
      <c r="M15" s="1">
        <f t="shared" si="10"/>
        <v>-8.6523437500000355E-2</v>
      </c>
      <c r="N15" s="1">
        <f t="shared" si="11"/>
        <v>0.91813964843750018</v>
      </c>
      <c r="O15" s="1">
        <f t="shared" si="1"/>
        <v>13.043478260869565</v>
      </c>
      <c r="Q15" s="1">
        <v>4</v>
      </c>
      <c r="R15" s="1">
        <f t="shared" si="12"/>
        <v>1.6207942459115563</v>
      </c>
      <c r="S15" s="1">
        <f t="shared" si="12"/>
        <v>1.6089875497088844</v>
      </c>
      <c r="T15" s="1">
        <f t="shared" si="13"/>
        <v>1.6091229715239161</v>
      </c>
      <c r="U15" s="1">
        <f t="shared" si="14"/>
        <v>-6.3578292991778085E-2</v>
      </c>
      <c r="V15" s="1">
        <f t="shared" si="15"/>
        <v>7.3769903333698039E-4</v>
      </c>
      <c r="W15" s="1">
        <f t="shared" si="16"/>
        <v>8.1573440979809675E-7</v>
      </c>
      <c r="X15" s="1">
        <f t="shared" si="2"/>
        <v>8.4158773088384795E-3</v>
      </c>
      <c r="Z15" s="1">
        <v>4</v>
      </c>
      <c r="AA15" s="1">
        <f t="shared" si="17"/>
        <v>-3.6171742317209454</v>
      </c>
      <c r="AB15" s="1">
        <f t="shared" si="18"/>
        <v>-4.0175980822752955</v>
      </c>
      <c r="AC15" s="1">
        <f t="shared" si="19"/>
        <v>-3.8173861569981202</v>
      </c>
      <c r="AD15" s="1">
        <f t="shared" si="20"/>
        <v>3.488080247053027E-2</v>
      </c>
      <c r="AE15" s="1">
        <f t="shared" si="21"/>
        <v>-3.5731430747967963</v>
      </c>
      <c r="AF15" s="1">
        <f t="shared" si="22"/>
        <v>-1.6831405557473271</v>
      </c>
      <c r="AG15" s="1">
        <f t="shared" si="3"/>
        <v>5.2447385997390423</v>
      </c>
      <c r="AI15" s="1">
        <v>4</v>
      </c>
      <c r="AJ15" s="1">
        <f>AL14</f>
        <v>-3.6228495202142468</v>
      </c>
      <c r="AK15" s="1">
        <f>-AM15/AN15</f>
        <v>1.4045931572908902E-3</v>
      </c>
      <c r="AL15" s="1">
        <f>AJ15+AK15</f>
        <v>-3.621444927056956</v>
      </c>
      <c r="AM15" s="1">
        <f>$J$7*AJ15^3+$K$7*AJ15^2+$L$7*AJ15+$M$7</f>
        <v>-1.1494081661556521E-2</v>
      </c>
      <c r="AN15" s="1">
        <f>3*$J$7*AJ15^2+2*$K$7*AJ15^1+$L$7</f>
        <v>8.1832106342634745</v>
      </c>
      <c r="AO15" s="1">
        <f>ABS((AL15-AJ15)/AL15)*100</f>
        <v>3.8785434697533101E-2</v>
      </c>
      <c r="AQ15" s="1">
        <v>4</v>
      </c>
      <c r="AR15" s="1">
        <f t="shared" si="23"/>
        <v>1.2050449112121318</v>
      </c>
      <c r="AS15" s="1">
        <f t="shared" si="24"/>
        <v>1.907618446283915</v>
      </c>
      <c r="AT15" s="1">
        <f t="shared" si="25"/>
        <v>0.70257353507178322</v>
      </c>
      <c r="AU15" s="1">
        <f t="shared" si="4"/>
        <v>36.829877402392121</v>
      </c>
      <c r="AV15" s="1"/>
      <c r="AW15" s="1"/>
    </row>
    <row r="16" spans="3:49">
      <c r="C16">
        <f t="shared" si="5"/>
        <v>-9.5000000000000018</v>
      </c>
      <c r="D16" s="1">
        <f t="shared" si="0"/>
        <v>-140.48750000000007</v>
      </c>
      <c r="H16" s="1">
        <v>5</v>
      </c>
      <c r="I16" s="1">
        <f t="shared" si="6"/>
        <v>1.4375</v>
      </c>
      <c r="J16" s="1">
        <f t="shared" si="7"/>
        <v>1.625</v>
      </c>
      <c r="K16" s="1">
        <f t="shared" si="8"/>
        <v>1.53125</v>
      </c>
      <c r="L16" s="1">
        <f t="shared" si="9"/>
        <v>0.91813964843750018</v>
      </c>
      <c r="M16" s="1">
        <f t="shared" si="10"/>
        <v>-8.6523437500000355E-2</v>
      </c>
      <c r="N16" s="1">
        <f t="shared" si="11"/>
        <v>0.42055969238281232</v>
      </c>
      <c r="O16" s="1">
        <f t="shared" si="1"/>
        <v>6.1224489795918364</v>
      </c>
      <c r="Q16" s="1">
        <v>5</v>
      </c>
      <c r="R16" s="1">
        <f t="shared" si="12"/>
        <v>1.6089875497088844</v>
      </c>
      <c r="S16" s="1">
        <f t="shared" si="12"/>
        <v>1.6091229715239161</v>
      </c>
      <c r="T16" s="1">
        <f t="shared" si="13"/>
        <v>1.6091231214367103</v>
      </c>
      <c r="U16" s="1">
        <f t="shared" si="14"/>
        <v>7.3769903333698039E-4</v>
      </c>
      <c r="V16" s="1">
        <f t="shared" si="15"/>
        <v>8.1573440979809675E-7</v>
      </c>
      <c r="W16" s="1">
        <f t="shared" si="16"/>
        <v>-1.0514256132410083E-11</v>
      </c>
      <c r="X16" s="1">
        <f t="shared" si="2"/>
        <v>9.316427822164995E-6</v>
      </c>
      <c r="Z16" s="1">
        <v>5</v>
      </c>
      <c r="AA16" s="1">
        <f t="shared" si="17"/>
        <v>-3.6171742317209454</v>
      </c>
      <c r="AB16" s="1">
        <f t="shared" si="18"/>
        <v>-3.8173861569981202</v>
      </c>
      <c r="AC16" s="1">
        <f t="shared" si="19"/>
        <v>-3.7172801943595326</v>
      </c>
      <c r="AD16" s="1">
        <f t="shared" si="20"/>
        <v>3.488080247053027E-2</v>
      </c>
      <c r="AE16" s="1">
        <f t="shared" si="21"/>
        <v>-1.6831405557473271</v>
      </c>
      <c r="AF16" s="1">
        <f t="shared" si="22"/>
        <v>-0.80293318620907783</v>
      </c>
      <c r="AG16" s="1">
        <f t="shared" si="3"/>
        <v>2.6929894278748425</v>
      </c>
      <c r="AI16" s="1">
        <v>5</v>
      </c>
      <c r="AJ16" s="1">
        <f>AL15</f>
        <v>-3.621444927056956</v>
      </c>
      <c r="AK16" s="1">
        <f>-AM16/AN16</f>
        <v>5.03444479311297E-7</v>
      </c>
      <c r="AL16" s="1">
        <f>AJ16+AK16</f>
        <v>-3.6214444236124765</v>
      </c>
      <c r="AM16" s="1">
        <f>$J$7*AJ16^3+$K$7*AJ16^2+$L$7*AJ16+$M$7</f>
        <v>-4.1168411399894467E-6</v>
      </c>
      <c r="AN16" s="1">
        <f>3*$J$7*AJ16^2+2*$K$7*AJ16^1+$L$7</f>
        <v>8.1773488620258803</v>
      </c>
      <c r="AO16" s="1">
        <f>ABS((AL16-AJ16)/AL16)*100</f>
        <v>1.3901759092469756E-5</v>
      </c>
      <c r="AQ16" s="1">
        <v>5</v>
      </c>
      <c r="AR16" s="1">
        <f t="shared" si="23"/>
        <v>1.907618446283915</v>
      </c>
      <c r="AS16" s="1">
        <f t="shared" si="24"/>
        <v>1.3517252560511304</v>
      </c>
      <c r="AT16" s="1">
        <f t="shared" si="25"/>
        <v>-0.55589319023278461</v>
      </c>
      <c r="AU16" s="1">
        <f t="shared" si="4"/>
        <v>41.124717300669964</v>
      </c>
      <c r="AV16" s="1"/>
      <c r="AW16" s="1"/>
    </row>
    <row r="17" spans="3:49">
      <c r="C17">
        <f t="shared" si="5"/>
        <v>-9.4000000000000021</v>
      </c>
      <c r="D17" s="1">
        <f t="shared" si="0"/>
        <v>-136.21840000000009</v>
      </c>
      <c r="H17" s="1">
        <v>6</v>
      </c>
      <c r="I17" s="1">
        <f t="shared" si="6"/>
        <v>1.53125</v>
      </c>
      <c r="J17" s="1">
        <f t="shared" si="7"/>
        <v>1.625</v>
      </c>
      <c r="K17" s="1">
        <f t="shared" si="8"/>
        <v>1.578125</v>
      </c>
      <c r="L17" s="1">
        <f t="shared" si="9"/>
        <v>0.42055969238281232</v>
      </c>
      <c r="M17" s="1">
        <f t="shared" si="10"/>
        <v>-8.6523437500000355E-2</v>
      </c>
      <c r="N17" s="1">
        <f t="shared" si="11"/>
        <v>0.16817512512207067</v>
      </c>
      <c r="O17" s="1">
        <f t="shared" si="1"/>
        <v>2.9702970297029703</v>
      </c>
      <c r="Q17" s="1">
        <v>6</v>
      </c>
      <c r="R17" s="1">
        <f t="shared" si="12"/>
        <v>1.6091229715239161</v>
      </c>
      <c r="S17" s="1">
        <f t="shared" si="12"/>
        <v>1.6091231214367103</v>
      </c>
      <c r="T17" s="1">
        <f t="shared" si="13"/>
        <v>1.6091231214347781</v>
      </c>
      <c r="U17" s="1">
        <f t="shared" si="14"/>
        <v>8.1573440979809675E-7</v>
      </c>
      <c r="V17" s="1">
        <f t="shared" si="15"/>
        <v>-1.0514256132410083E-11</v>
      </c>
      <c r="W17" s="1">
        <f t="shared" si="16"/>
        <v>0</v>
      </c>
      <c r="X17" s="1">
        <f t="shared" si="2"/>
        <v>1.2007982026476282E-10</v>
      </c>
      <c r="Z17" s="1">
        <v>6</v>
      </c>
      <c r="AA17" s="1">
        <f t="shared" si="17"/>
        <v>-3.6171742317209454</v>
      </c>
      <c r="AB17" s="1">
        <f t="shared" si="18"/>
        <v>-3.7172801943595326</v>
      </c>
      <c r="AC17" s="1">
        <f t="shared" si="19"/>
        <v>-3.6672272130402392</v>
      </c>
      <c r="AD17" s="1">
        <f t="shared" si="20"/>
        <v>3.488080247053027E-2</v>
      </c>
      <c r="AE17" s="1">
        <f t="shared" si="21"/>
        <v>-0.80293318620907783</v>
      </c>
      <c r="AF17" s="1">
        <f t="shared" si="22"/>
        <v>-0.37876463859627307</v>
      </c>
      <c r="AG17" s="1">
        <f t="shared" si="3"/>
        <v>1.3648726520492296</v>
      </c>
      <c r="AQ17" s="1">
        <v>6</v>
      </c>
      <c r="AR17" s="1">
        <f t="shared" si="23"/>
        <v>1.3517252560511304</v>
      </c>
      <c r="AS17" s="1">
        <f t="shared" si="24"/>
        <v>1.8066069406329681</v>
      </c>
      <c r="AT17" s="1">
        <f t="shared" si="25"/>
        <v>0.45488168458183775</v>
      </c>
      <c r="AU17" s="1">
        <f t="shared" si="4"/>
        <v>25.178785398802024</v>
      </c>
      <c r="AV17" s="1"/>
      <c r="AW17" s="1"/>
    </row>
    <row r="18" spans="3:49">
      <c r="C18">
        <f t="shared" si="5"/>
        <v>-9.3000000000000025</v>
      </c>
      <c r="D18" s="1">
        <f t="shared" si="0"/>
        <v>-132.02570000000011</v>
      </c>
      <c r="H18" s="1">
        <v>7</v>
      </c>
      <c r="I18" s="1">
        <f t="shared" si="6"/>
        <v>1.578125</v>
      </c>
      <c r="J18" s="1">
        <f t="shared" si="7"/>
        <v>1.625</v>
      </c>
      <c r="K18" s="1">
        <f t="shared" si="8"/>
        <v>1.6015625</v>
      </c>
      <c r="L18" s="1">
        <f t="shared" si="9"/>
        <v>0.16817512512207067</v>
      </c>
      <c r="M18" s="1">
        <f t="shared" si="10"/>
        <v>-8.6523437500000355E-2</v>
      </c>
      <c r="N18" s="1">
        <f t="shared" si="11"/>
        <v>4.1111230850219727E-2</v>
      </c>
      <c r="O18" s="1">
        <f t="shared" si="1"/>
        <v>1.4634146341463417</v>
      </c>
      <c r="Q18" s="1">
        <v>7</v>
      </c>
      <c r="R18" s="1">
        <f t="shared" si="12"/>
        <v>1.6091231214367103</v>
      </c>
      <c r="S18" s="1">
        <f t="shared" si="12"/>
        <v>1.6091231214347781</v>
      </c>
      <c r="T18" s="1">
        <f t="shared" si="13"/>
        <v>1.6091231214347781</v>
      </c>
      <c r="U18" s="1">
        <f t="shared" si="14"/>
        <v>-1.0514256132410083E-11</v>
      </c>
      <c r="V18" s="1">
        <f t="shared" si="15"/>
        <v>0</v>
      </c>
      <c r="W18" s="1">
        <f t="shared" si="16"/>
        <v>0</v>
      </c>
      <c r="X18" s="1">
        <f t="shared" si="2"/>
        <v>0</v>
      </c>
      <c r="Z18" s="1">
        <v>7</v>
      </c>
      <c r="AA18" s="1">
        <f t="shared" si="17"/>
        <v>-3.6171742317209454</v>
      </c>
      <c r="AB18" s="1">
        <f t="shared" si="18"/>
        <v>-3.6672272130402392</v>
      </c>
      <c r="AC18" s="1">
        <f t="shared" si="19"/>
        <v>-3.6422007223805926</v>
      </c>
      <c r="AD18" s="1">
        <f t="shared" si="20"/>
        <v>3.488080247053027E-2</v>
      </c>
      <c r="AE18" s="1">
        <f t="shared" si="21"/>
        <v>-0.37876463859627307</v>
      </c>
      <c r="AF18" s="1">
        <f t="shared" si="22"/>
        <v>-0.17063123216141562</v>
      </c>
      <c r="AG18" s="1">
        <f t="shared" si="3"/>
        <v>0.68712552017970674</v>
      </c>
      <c r="AQ18" s="1">
        <v>7</v>
      </c>
      <c r="AR18" s="1">
        <f t="shared" si="23"/>
        <v>1.8066069406329681</v>
      </c>
      <c r="AS18" s="1">
        <f t="shared" si="24"/>
        <v>1.441938969697091</v>
      </c>
      <c r="AT18" s="1">
        <f t="shared" si="25"/>
        <v>-0.36466797093587711</v>
      </c>
      <c r="AU18" s="1">
        <f t="shared" si="4"/>
        <v>25.290111343095411</v>
      </c>
      <c r="AV18" s="1"/>
      <c r="AW18" s="1"/>
    </row>
    <row r="19" spans="3:49">
      <c r="C19">
        <f t="shared" si="5"/>
        <v>-9.2000000000000028</v>
      </c>
      <c r="D19" s="1">
        <f t="shared" si="0"/>
        <v>-127.9088000000001</v>
      </c>
      <c r="H19" s="1">
        <v>8</v>
      </c>
      <c r="I19" s="1">
        <f t="shared" si="6"/>
        <v>1.6015625</v>
      </c>
      <c r="J19" s="1">
        <f t="shared" si="7"/>
        <v>1.625</v>
      </c>
      <c r="K19" s="1">
        <f t="shared" si="8"/>
        <v>1.61328125</v>
      </c>
      <c r="L19" s="1">
        <f t="shared" si="9"/>
        <v>4.1111230850219727E-2</v>
      </c>
      <c r="M19" s="1">
        <f t="shared" si="10"/>
        <v>-8.6523437500000355E-2</v>
      </c>
      <c r="N19" s="1">
        <f t="shared" si="11"/>
        <v>-2.2635239362716497E-2</v>
      </c>
      <c r="O19" s="1">
        <f t="shared" si="1"/>
        <v>0.72639225181598066</v>
      </c>
      <c r="Q19" s="1"/>
      <c r="R19" s="1"/>
      <c r="S19" s="1"/>
      <c r="T19" s="1"/>
      <c r="U19" s="1"/>
      <c r="V19" s="1"/>
      <c r="W19" s="1"/>
      <c r="Z19" s="1">
        <v>8</v>
      </c>
      <c r="AA19" s="1">
        <f t="shared" si="17"/>
        <v>-3.6171742317209454</v>
      </c>
      <c r="AB19" s="1">
        <f t="shared" si="18"/>
        <v>-3.6422007223805926</v>
      </c>
      <c r="AC19" s="1">
        <f t="shared" si="19"/>
        <v>-3.6296874770507692</v>
      </c>
      <c r="AD19" s="1">
        <f t="shared" si="20"/>
        <v>3.488080247053027E-2</v>
      </c>
      <c r="AE19" s="1">
        <f t="shared" si="21"/>
        <v>-0.17063123216141562</v>
      </c>
      <c r="AF19" s="1">
        <f t="shared" si="22"/>
        <v>-6.7548131172177506E-2</v>
      </c>
      <c r="AG19" s="1">
        <f t="shared" si="3"/>
        <v>0.34474718302719359</v>
      </c>
      <c r="AQ19" s="1">
        <v>8</v>
      </c>
      <c r="AR19" s="1">
        <f t="shared" si="23"/>
        <v>1.441938969697091</v>
      </c>
      <c r="AS19" s="1">
        <f t="shared" si="24"/>
        <v>1.7402060756052464</v>
      </c>
      <c r="AT19" s="1">
        <f t="shared" ref="AT19:AT25" si="26">AS19-AR19</f>
        <v>0.29826710590815542</v>
      </c>
      <c r="AU19" s="1">
        <f t="shared" ref="AU19:AU25" si="27">ABS((AS19-AR19)/AS19)*100</f>
        <v>17.139757761414415</v>
      </c>
    </row>
    <row r="20" spans="3:49">
      <c r="C20">
        <f t="shared" si="5"/>
        <v>-9.1000000000000032</v>
      </c>
      <c r="D20" s="1">
        <f t="shared" si="0"/>
        <v>-123.86710000000014</v>
      </c>
      <c r="H20" s="1">
        <v>9</v>
      </c>
      <c r="I20" s="1">
        <f t="shared" si="6"/>
        <v>1.6015625</v>
      </c>
      <c r="J20" s="1">
        <f t="shared" si="7"/>
        <v>1.61328125</v>
      </c>
      <c r="K20" s="1">
        <f t="shared" si="8"/>
        <v>1.607421875</v>
      </c>
      <c r="L20" s="1">
        <f t="shared" si="9"/>
        <v>4.1111230850219727E-2</v>
      </c>
      <c r="M20" s="1">
        <f t="shared" si="10"/>
        <v>-2.2635239362716497E-2</v>
      </c>
      <c r="N20" s="1">
        <f t="shared" si="11"/>
        <v>9.2557720839980817E-3</v>
      </c>
      <c r="O20" s="1">
        <f t="shared" si="1"/>
        <v>0.36452004860267312</v>
      </c>
      <c r="Q20" s="1"/>
      <c r="R20" s="1"/>
      <c r="S20" s="1"/>
      <c r="T20" s="1"/>
      <c r="U20" s="1"/>
      <c r="V20" s="1"/>
      <c r="W20" s="1"/>
      <c r="Z20" s="1">
        <v>9</v>
      </c>
      <c r="AA20" s="1">
        <f t="shared" si="17"/>
        <v>-3.6171742317209454</v>
      </c>
      <c r="AB20" s="1">
        <f t="shared" si="18"/>
        <v>-3.6296874770507692</v>
      </c>
      <c r="AC20" s="1">
        <f t="shared" si="19"/>
        <v>-3.6234308543858571</v>
      </c>
      <c r="AD20" s="1">
        <f t="shared" si="20"/>
        <v>3.488080247053027E-2</v>
      </c>
      <c r="AE20" s="1">
        <f t="shared" si="21"/>
        <v>-6.7548131172177506E-2</v>
      </c>
      <c r="AF20" s="1">
        <f t="shared" si="22"/>
        <v>-1.6251966907772086E-2</v>
      </c>
      <c r="AG20" s="1">
        <f t="shared" si="3"/>
        <v>0.17267123111619478</v>
      </c>
      <c r="AQ20" s="1">
        <v>9</v>
      </c>
      <c r="AR20" s="1">
        <f t="shared" si="23"/>
        <v>1.7402060756052464</v>
      </c>
      <c r="AS20" s="1">
        <f t="shared" si="24"/>
        <v>1.4995574703153502</v>
      </c>
      <c r="AT20" s="1">
        <f t="shared" si="26"/>
        <v>-0.24064860528989618</v>
      </c>
      <c r="AU20" s="1">
        <f t="shared" si="27"/>
        <v>16.047974822818151</v>
      </c>
    </row>
    <row r="21" spans="3:49">
      <c r="C21">
        <f t="shared" si="5"/>
        <v>-9.0000000000000036</v>
      </c>
      <c r="D21" s="1">
        <f t="shared" si="0"/>
        <v>-119.90000000000013</v>
      </c>
      <c r="H21" s="1">
        <v>10</v>
      </c>
      <c r="I21" s="1">
        <f t="shared" si="6"/>
        <v>1.607421875</v>
      </c>
      <c r="J21" s="1">
        <f t="shared" si="7"/>
        <v>1.61328125</v>
      </c>
      <c r="K21" s="1">
        <f t="shared" si="8"/>
        <v>1.6103515625</v>
      </c>
      <c r="L21" s="1">
        <f t="shared" si="9"/>
        <v>9.2557720839980817E-3</v>
      </c>
      <c r="M21" s="1">
        <f t="shared" si="10"/>
        <v>-2.2635239362716497E-2</v>
      </c>
      <c r="N21" s="1">
        <f t="shared" si="11"/>
        <v>-6.6852970980111337E-3</v>
      </c>
      <c r="O21" s="1">
        <f t="shared" si="1"/>
        <v>0.18192844147968465</v>
      </c>
      <c r="Q21" s="1"/>
      <c r="R21" s="1"/>
      <c r="S21" s="1"/>
      <c r="T21" s="1"/>
      <c r="U21" s="1"/>
      <c r="V21" s="1"/>
      <c r="W21" s="1"/>
      <c r="Z21" s="1">
        <v>10</v>
      </c>
      <c r="AA21" s="1">
        <f t="shared" si="17"/>
        <v>-3.6171742317209454</v>
      </c>
      <c r="AB21" s="1">
        <f t="shared" si="18"/>
        <v>-3.6234308543858571</v>
      </c>
      <c r="AC21" s="1">
        <f t="shared" si="19"/>
        <v>-3.620302543053401</v>
      </c>
      <c r="AD21" s="1">
        <f t="shared" si="20"/>
        <v>3.488080247053027E-2</v>
      </c>
      <c r="AE21" s="1">
        <f t="shared" si="21"/>
        <v>-1.6251966907772086E-2</v>
      </c>
      <c r="AF21" s="1">
        <f t="shared" si="22"/>
        <v>9.3348329577338518E-3</v>
      </c>
      <c r="AG21" s="1">
        <f t="shared" si="3"/>
        <v>8.6410218352016704E-2</v>
      </c>
      <c r="AQ21" s="1">
        <v>10</v>
      </c>
      <c r="AR21" s="1">
        <f t="shared" si="23"/>
        <v>1.4995574703153502</v>
      </c>
      <c r="AS21" s="1">
        <f t="shared" si="24"/>
        <v>1.6961762579334192</v>
      </c>
      <c r="AT21" s="1">
        <f t="shared" si="26"/>
        <v>0.19661878761806895</v>
      </c>
      <c r="AU21" s="1">
        <f t="shared" si="27"/>
        <v>11.591884198262779</v>
      </c>
    </row>
    <row r="22" spans="3:49">
      <c r="C22">
        <f t="shared" si="5"/>
        <v>-8.9000000000000039</v>
      </c>
      <c r="D22" s="1">
        <f t="shared" si="0"/>
        <v>-116.00690000000012</v>
      </c>
      <c r="H22" s="1">
        <v>11</v>
      </c>
      <c r="I22" s="1">
        <f t="shared" si="6"/>
        <v>1.607421875</v>
      </c>
      <c r="J22" s="1">
        <f t="shared" si="7"/>
        <v>1.6103515625</v>
      </c>
      <c r="K22" s="1">
        <f t="shared" si="8"/>
        <v>1.60888671875</v>
      </c>
      <c r="L22" s="1">
        <f t="shared" si="9"/>
        <v>9.2557720839980817E-3</v>
      </c>
      <c r="M22" s="1">
        <f t="shared" si="10"/>
        <v>-6.6852970980111337E-3</v>
      </c>
      <c r="N22" s="1">
        <f t="shared" si="11"/>
        <v>1.2863475712947547E-3</v>
      </c>
      <c r="O22" s="1">
        <f t="shared" si="1"/>
        <v>9.1047040971168447E-2</v>
      </c>
      <c r="Q22" s="1"/>
      <c r="R22" s="1"/>
      <c r="S22" s="1"/>
      <c r="T22" s="1"/>
      <c r="U22" s="1"/>
      <c r="V22" s="1"/>
      <c r="W22" s="1"/>
      <c r="Z22" s="1">
        <v>11</v>
      </c>
      <c r="AA22" s="1">
        <f t="shared" si="17"/>
        <v>-3.620302543053401</v>
      </c>
      <c r="AB22" s="1">
        <f t="shared" si="18"/>
        <v>-3.6234308543858571</v>
      </c>
      <c r="AC22" s="1">
        <f t="shared" si="19"/>
        <v>-3.6218666987196291</v>
      </c>
      <c r="AD22" s="1">
        <f t="shared" si="20"/>
        <v>9.3348329577338518E-3</v>
      </c>
      <c r="AE22" s="1">
        <f t="shared" si="21"/>
        <v>-1.6251966907772086E-2</v>
      </c>
      <c r="AF22" s="1">
        <f t="shared" si="22"/>
        <v>-3.4534620328745547E-3</v>
      </c>
      <c r="AG22" s="1">
        <f t="shared" si="3"/>
        <v>4.3186450422953875E-2</v>
      </c>
      <c r="AQ22" s="1">
        <v>11</v>
      </c>
      <c r="AR22" s="1">
        <f t="shared" si="23"/>
        <v>1.6961762579334192</v>
      </c>
      <c r="AS22" s="1">
        <f t="shared" si="24"/>
        <v>1.5369927895907642</v>
      </c>
      <c r="AT22" s="1">
        <f t="shared" si="26"/>
        <v>-0.15918346834265495</v>
      </c>
      <c r="AU22" s="1">
        <f t="shared" si="27"/>
        <v>10.35681295453824</v>
      </c>
    </row>
    <row r="23" spans="3:49">
      <c r="C23">
        <f t="shared" si="5"/>
        <v>-8.8000000000000043</v>
      </c>
      <c r="D23" s="1">
        <f t="shared" si="0"/>
        <v>-112.18720000000016</v>
      </c>
      <c r="H23" s="1">
        <v>12</v>
      </c>
      <c r="I23" s="1">
        <f t="shared" si="6"/>
        <v>1.60888671875</v>
      </c>
      <c r="J23" s="1">
        <f t="shared" si="7"/>
        <v>1.6103515625</v>
      </c>
      <c r="K23" s="1">
        <f t="shared" si="8"/>
        <v>1.609619140625</v>
      </c>
      <c r="L23" s="1">
        <f t="shared" si="9"/>
        <v>1.2863475712947547E-3</v>
      </c>
      <c r="M23" s="1">
        <f t="shared" si="10"/>
        <v>-6.6852970980111337E-3</v>
      </c>
      <c r="N23" s="1">
        <f t="shared" si="11"/>
        <v>-2.6991973616530274E-3</v>
      </c>
      <c r="O23" s="1">
        <f t="shared" si="1"/>
        <v>4.550280600637039E-2</v>
      </c>
      <c r="Q23" s="1"/>
      <c r="R23" s="1"/>
      <c r="S23" s="1"/>
      <c r="T23" s="1"/>
      <c r="U23" s="1"/>
      <c r="V23" s="1"/>
      <c r="W23" s="1"/>
      <c r="Z23" s="1">
        <v>12</v>
      </c>
      <c r="AA23" s="1">
        <f t="shared" si="17"/>
        <v>-3.620302543053401</v>
      </c>
      <c r="AB23" s="1">
        <f t="shared" si="18"/>
        <v>-3.6218666987196291</v>
      </c>
      <c r="AC23" s="1">
        <f t="shared" si="19"/>
        <v>-3.6210846208865153</v>
      </c>
      <c r="AD23" s="1">
        <f t="shared" si="20"/>
        <v>9.3348329577338518E-3</v>
      </c>
      <c r="AE23" s="1">
        <f t="shared" si="21"/>
        <v>-3.4534620328745547E-3</v>
      </c>
      <c r="AF23" s="1">
        <f t="shared" si="22"/>
        <v>2.9419615544572508E-3</v>
      </c>
      <c r="AG23" s="1">
        <f t="shared" si="3"/>
        <v>2.1597888892260237E-2</v>
      </c>
      <c r="AQ23" s="1">
        <v>12</v>
      </c>
      <c r="AR23" s="1">
        <f t="shared" si="23"/>
        <v>1.5369927895907642</v>
      </c>
      <c r="AS23" s="1">
        <f t="shared" si="24"/>
        <v>1.6669147233252655</v>
      </c>
      <c r="AT23" s="1">
        <f t="shared" si="26"/>
        <v>0.12992193373450123</v>
      </c>
      <c r="AU23" s="1">
        <f t="shared" si="27"/>
        <v>7.7941559886953806</v>
      </c>
    </row>
    <row r="24" spans="3:49">
      <c r="C24">
        <f t="shared" si="5"/>
        <v>-8.7000000000000046</v>
      </c>
      <c r="D24" s="1">
        <f t="shared" si="0"/>
        <v>-108.44030000000015</v>
      </c>
      <c r="H24" s="1">
        <v>13</v>
      </c>
      <c r="I24" s="1">
        <f t="shared" si="6"/>
        <v>1.60888671875</v>
      </c>
      <c r="J24" s="1">
        <f t="shared" si="7"/>
        <v>1.609619140625</v>
      </c>
      <c r="K24" s="1">
        <f t="shared" si="8"/>
        <v>1.6092529296875</v>
      </c>
      <c r="L24" s="1">
        <f t="shared" si="9"/>
        <v>1.2863475712947547E-3</v>
      </c>
      <c r="M24" s="1">
        <f t="shared" si="10"/>
        <v>-2.6991973616530274E-3</v>
      </c>
      <c r="N24" s="1">
        <f t="shared" si="11"/>
        <v>-7.0635553001885398E-4</v>
      </c>
      <c r="O24" s="1">
        <f t="shared" si="1"/>
        <v>2.2756580444511874E-2</v>
      </c>
      <c r="Q24" s="1"/>
      <c r="R24" s="1"/>
      <c r="S24" s="1"/>
      <c r="T24" s="1"/>
      <c r="U24" s="1"/>
      <c r="V24" s="1"/>
      <c r="W24" s="1"/>
      <c r="Z24" s="1">
        <v>13</v>
      </c>
      <c r="AA24" s="1">
        <f t="shared" si="17"/>
        <v>-3.6210846208865153</v>
      </c>
      <c r="AB24" s="1">
        <f t="shared" si="18"/>
        <v>-3.6218666987196291</v>
      </c>
      <c r="AC24" s="1">
        <f t="shared" si="19"/>
        <v>-3.621475659803072</v>
      </c>
      <c r="AD24" s="1">
        <f t="shared" si="20"/>
        <v>2.9419615544572508E-3</v>
      </c>
      <c r="AE24" s="1">
        <f t="shared" si="21"/>
        <v>-3.4534620328745547E-3</v>
      </c>
      <c r="AF24" s="1">
        <f t="shared" si="22"/>
        <v>-2.5543119826210159E-4</v>
      </c>
      <c r="AG24" s="1">
        <f t="shared" si="3"/>
        <v>1.0797778400045413E-2</v>
      </c>
      <c r="AQ24" s="1">
        <v>13</v>
      </c>
      <c r="AR24" s="1">
        <f t="shared" si="23"/>
        <v>1.6669147233252655</v>
      </c>
      <c r="AS24" s="1">
        <f t="shared" si="24"/>
        <v>1.5615216709247204</v>
      </c>
      <c r="AT24" s="1">
        <f t="shared" si="26"/>
        <v>-0.10539305240054508</v>
      </c>
      <c r="AU24" s="1">
        <f t="shared" si="27"/>
        <v>6.7493813478830669</v>
      </c>
    </row>
    <row r="25" spans="3:49">
      <c r="C25">
        <f t="shared" si="5"/>
        <v>-8.600000000000005</v>
      </c>
      <c r="D25" s="1">
        <f t="shared" si="0"/>
        <v>-104.76560000000018</v>
      </c>
      <c r="H25" s="1">
        <v>14</v>
      </c>
      <c r="I25" s="1">
        <f t="shared" si="6"/>
        <v>1.60888671875</v>
      </c>
      <c r="J25" s="1">
        <f t="shared" si="7"/>
        <v>1.6092529296875</v>
      </c>
      <c r="K25" s="1">
        <f t="shared" si="8"/>
        <v>1.60906982421875</v>
      </c>
      <c r="L25" s="1">
        <f t="shared" si="9"/>
        <v>1.2863475712947547E-3</v>
      </c>
      <c r="M25" s="1">
        <f t="shared" si="10"/>
        <v>-7.0635553001885398E-4</v>
      </c>
      <c r="N25" s="1">
        <f>$J$7*K25^3+$K$7*K25^2+$L$7*K25+$M$7</f>
        <v>2.9001336376932585E-4</v>
      </c>
      <c r="O25" s="1">
        <f t="shared" si="1"/>
        <v>1.1379585024466107E-2</v>
      </c>
      <c r="Q25" s="1"/>
      <c r="R25" s="1"/>
      <c r="S25" s="1"/>
      <c r="T25" s="1"/>
      <c r="U25" s="1"/>
      <c r="V25" s="1"/>
      <c r="W25" s="1"/>
      <c r="Z25" s="1">
        <v>14</v>
      </c>
      <c r="AA25" s="1">
        <f t="shared" si="17"/>
        <v>-3.6210846208865153</v>
      </c>
      <c r="AB25" s="1">
        <f t="shared" si="18"/>
        <v>-3.621475659803072</v>
      </c>
      <c r="AC25" s="1">
        <f t="shared" si="19"/>
        <v>-3.6212801403447936</v>
      </c>
      <c r="AD25" s="1">
        <f t="shared" si="20"/>
        <v>2.9419615544572508E-3</v>
      </c>
      <c r="AE25" s="1">
        <f t="shared" si="21"/>
        <v>-2.5543119826210159E-4</v>
      </c>
      <c r="AF25" s="1">
        <f>$J$7*AC25^3+$K$7*AC25^2+$L$7*AC25+$M$7</f>
        <v>1.3433449360906735E-3</v>
      </c>
      <c r="AG25" s="1">
        <f t="shared" si="3"/>
        <v>5.3991806958000503E-3</v>
      </c>
      <c r="AQ25" s="1">
        <v>14</v>
      </c>
      <c r="AR25" s="1">
        <f t="shared" si="23"/>
        <v>1.5615216709247204</v>
      </c>
      <c r="AS25" s="1">
        <f t="shared" si="24"/>
        <v>1.6474678989130982</v>
      </c>
      <c r="AT25" s="1">
        <f t="shared" si="26"/>
        <v>8.594622798837781E-2</v>
      </c>
      <c r="AU25" s="1">
        <f t="shared" si="27"/>
        <v>5.2168681432324142</v>
      </c>
    </row>
    <row r="26" spans="3:49">
      <c r="C26">
        <f t="shared" si="5"/>
        <v>-8.5000000000000053</v>
      </c>
      <c r="D26" s="1">
        <f t="shared" si="0"/>
        <v>-101.16250000000018</v>
      </c>
      <c r="H26" s="1">
        <v>15</v>
      </c>
      <c r="I26" s="1">
        <f t="shared" ref="I26:I32" si="28">IF(L25*N25&lt;0,I25,K25)</f>
        <v>1.60906982421875</v>
      </c>
      <c r="J26" s="1">
        <f t="shared" ref="J26:J32" si="29">IF(L25*N25&lt;0,K25,J25)</f>
        <v>1.6092529296875</v>
      </c>
      <c r="K26" s="1">
        <f t="shared" ref="K26:K32" si="30">(I26+J26)/2</f>
        <v>1.609161376953125</v>
      </c>
      <c r="L26" s="1">
        <f t="shared" ref="L26:L32" si="31">$J$7*I26^3+$K$7*I26^2+$L$7*I26+$M$7</f>
        <v>2.9001336376932585E-4</v>
      </c>
      <c r="M26" s="1">
        <f t="shared" ref="M26:M32" si="32">$J$7*J26^3+$K$7*J26^2+$L$7*J26+$M$7</f>
        <v>-7.0635553001885398E-4</v>
      </c>
      <c r="N26" s="1">
        <f t="shared" ref="N26:N32" si="33">$J$7*K26^3+$K$7*K26^2+$L$7*K26+$M$7</f>
        <v>-2.0816674757195841E-4</v>
      </c>
      <c r="O26" s="1">
        <f t="shared" si="1"/>
        <v>5.6894687932636696E-3</v>
      </c>
      <c r="Q26" s="1"/>
      <c r="R26" s="1"/>
      <c r="S26" s="1"/>
      <c r="T26" s="1"/>
      <c r="U26" s="1"/>
      <c r="V26" s="1"/>
      <c r="W26" s="1"/>
      <c r="Z26" s="1">
        <v>15</v>
      </c>
      <c r="AA26" s="1">
        <f t="shared" si="17"/>
        <v>-3.6212801403447936</v>
      </c>
      <c r="AB26" s="1">
        <f t="shared" si="18"/>
        <v>-3.621475659803072</v>
      </c>
      <c r="AC26" s="1">
        <f t="shared" si="19"/>
        <v>-3.6213779000739326</v>
      </c>
      <c r="AD26" s="1">
        <f t="shared" si="20"/>
        <v>1.3433449360906735E-3</v>
      </c>
      <c r="AE26" s="1">
        <f t="shared" si="21"/>
        <v>-2.5543119826210159E-4</v>
      </c>
      <c r="AF26" s="1">
        <f t="shared" ref="AF26:AF32" si="34">$J$7*AC26^3+$K$7*AC26^2+$L$7*AC26+$M$7</f>
        <v>5.4397680869477938E-4</v>
      </c>
      <c r="AG26" s="1">
        <f t="shared" si="3"/>
        <v>2.699517471993043E-3</v>
      </c>
      <c r="AQ26" s="1">
        <v>15</v>
      </c>
      <c r="AR26" s="1">
        <f t="shared" si="23"/>
        <v>1.6474678989130982</v>
      </c>
      <c r="AS26" s="1">
        <f t="shared" si="24"/>
        <v>1.577665700191649</v>
      </c>
      <c r="AT26" s="1">
        <f t="shared" ref="AT26:AT35" si="35">AS26-AR26</f>
        <v>-6.9802198721449216E-2</v>
      </c>
      <c r="AU26" s="1">
        <f t="shared" ref="AU26:AU35" si="36">ABS((AS26-AR26)/AS26)*100</f>
        <v>4.4243973050165124</v>
      </c>
    </row>
    <row r="27" spans="3:49">
      <c r="C27">
        <f t="shared" si="5"/>
        <v>-8.4000000000000057</v>
      </c>
      <c r="D27" s="1">
        <f t="shared" si="0"/>
        <v>-97.630400000000208</v>
      </c>
      <c r="H27" s="1">
        <v>16</v>
      </c>
      <c r="I27" s="1">
        <f t="shared" si="28"/>
        <v>1.60906982421875</v>
      </c>
      <c r="J27" s="1">
        <f t="shared" si="29"/>
        <v>1.609161376953125</v>
      </c>
      <c r="K27" s="1">
        <f t="shared" si="30"/>
        <v>1.6091156005859375</v>
      </c>
      <c r="L27" s="1">
        <f t="shared" si="31"/>
        <v>2.9001336376932585E-4</v>
      </c>
      <c r="M27" s="1">
        <f t="shared" si="32"/>
        <v>-2.0816674757195841E-4</v>
      </c>
      <c r="N27" s="1">
        <f t="shared" si="33"/>
        <v>4.092439201563991E-5</v>
      </c>
      <c r="O27" s="1">
        <f t="shared" si="1"/>
        <v>2.8448153240718788E-3</v>
      </c>
      <c r="Q27" s="1"/>
      <c r="R27" s="1"/>
      <c r="S27" s="1"/>
      <c r="T27" s="1"/>
      <c r="U27" s="1"/>
      <c r="V27" s="1"/>
      <c r="W27" s="1"/>
      <c r="Z27" s="1">
        <v>16</v>
      </c>
      <c r="AA27" s="1">
        <f t="shared" si="17"/>
        <v>-3.6213779000739326</v>
      </c>
      <c r="AB27" s="1">
        <f t="shared" si="18"/>
        <v>-3.621475659803072</v>
      </c>
      <c r="AC27" s="1">
        <f t="shared" si="19"/>
        <v>-3.6214267799385023</v>
      </c>
      <c r="AD27" s="1">
        <f t="shared" si="20"/>
        <v>5.4397680869477938E-4</v>
      </c>
      <c r="AE27" s="1">
        <f t="shared" si="21"/>
        <v>-2.5543119826210159E-4</v>
      </c>
      <c r="AF27" s="1">
        <f t="shared" si="34"/>
        <v>1.4427779019676734E-4</v>
      </c>
      <c r="AG27" s="1">
        <f t="shared" si="3"/>
        <v>1.3497405177559697E-3</v>
      </c>
      <c r="AQ27" s="1">
        <v>16</v>
      </c>
      <c r="AR27" s="1">
        <f t="shared" si="23"/>
        <v>1.577665700191649</v>
      </c>
      <c r="AS27" s="1">
        <f t="shared" si="24"/>
        <v>1.6345521720531089</v>
      </c>
      <c r="AT27" s="1">
        <f t="shared" si="35"/>
        <v>5.6886471861459897E-2</v>
      </c>
      <c r="AU27" s="1">
        <f t="shared" si="36"/>
        <v>3.4802481581243514</v>
      </c>
    </row>
    <row r="28" spans="3:49">
      <c r="C28">
        <f t="shared" si="5"/>
        <v>-8.300000000000006</v>
      </c>
      <c r="D28" s="1">
        <f t="shared" si="0"/>
        <v>-94.168700000000214</v>
      </c>
      <c r="H28" s="1">
        <v>17</v>
      </c>
      <c r="I28" s="1">
        <f t="shared" si="28"/>
        <v>1.6091156005859375</v>
      </c>
      <c r="J28" s="1">
        <f t="shared" si="29"/>
        <v>1.609161376953125</v>
      </c>
      <c r="K28" s="1">
        <f t="shared" si="30"/>
        <v>1.6091384887695313</v>
      </c>
      <c r="L28" s="1">
        <f t="shared" si="31"/>
        <v>4.092439201563991E-5</v>
      </c>
      <c r="M28" s="1">
        <f t="shared" si="32"/>
        <v>-2.0816674757195841E-4</v>
      </c>
      <c r="N28" s="1">
        <f t="shared" si="33"/>
        <v>-8.3620906802472916E-5</v>
      </c>
      <c r="O28" s="1">
        <f t="shared" si="1"/>
        <v>1.4223874298881531E-3</v>
      </c>
      <c r="Q28" s="1"/>
      <c r="R28" s="1"/>
      <c r="S28" s="1"/>
      <c r="T28" s="1"/>
      <c r="U28" s="1"/>
      <c r="V28" s="1"/>
      <c r="W28" s="1"/>
      <c r="Z28" s="1">
        <v>17</v>
      </c>
      <c r="AA28" s="1">
        <f t="shared" si="17"/>
        <v>-3.6214267799385023</v>
      </c>
      <c r="AB28" s="1">
        <f t="shared" si="18"/>
        <v>-3.621475659803072</v>
      </c>
      <c r="AC28" s="1">
        <f t="shared" si="19"/>
        <v>-3.6214512198707869</v>
      </c>
      <c r="AD28" s="1">
        <f t="shared" si="20"/>
        <v>1.4427779019676734E-4</v>
      </c>
      <c r="AE28" s="1">
        <f t="shared" si="21"/>
        <v>-2.5543119826210159E-4</v>
      </c>
      <c r="AF28" s="1">
        <f t="shared" si="34"/>
        <v>-5.5575457780676629E-5</v>
      </c>
      <c r="AG28" s="1">
        <f t="shared" si="3"/>
        <v>6.7486570441618995E-4</v>
      </c>
      <c r="AQ28" s="1">
        <v>17</v>
      </c>
      <c r="AR28" s="1">
        <f t="shared" si="23"/>
        <v>1.6345521720531089</v>
      </c>
      <c r="AS28" s="1">
        <f t="shared" si="24"/>
        <v>1.5883174797460651</v>
      </c>
      <c r="AT28" s="1">
        <f t="shared" si="35"/>
        <v>-4.6234692307043801E-2</v>
      </c>
      <c r="AU28" s="1">
        <f t="shared" si="36"/>
        <v>2.9109225892568813</v>
      </c>
    </row>
    <row r="29" spans="3:49">
      <c r="C29">
        <f t="shared" si="5"/>
        <v>-8.2000000000000064</v>
      </c>
      <c r="D29" s="1">
        <f t="shared" si="0"/>
        <v>-90.776800000000222</v>
      </c>
      <c r="H29" s="1">
        <v>18</v>
      </c>
      <c r="I29" s="1">
        <f t="shared" si="28"/>
        <v>1.6091156005859375</v>
      </c>
      <c r="J29" s="1">
        <f t="shared" si="29"/>
        <v>1.6091384887695313</v>
      </c>
      <c r="K29" s="1">
        <f t="shared" si="30"/>
        <v>1.6091270446777344</v>
      </c>
      <c r="L29" s="1">
        <f t="shared" si="31"/>
        <v>4.092439201563991E-5</v>
      </c>
      <c r="M29" s="1">
        <f t="shared" si="32"/>
        <v>-8.3620906802472916E-5</v>
      </c>
      <c r="N29" s="1">
        <f t="shared" si="33"/>
        <v>-2.1348189648939808E-5</v>
      </c>
      <c r="O29" s="1">
        <f t="shared" si="1"/>
        <v>7.1119877294505043E-4</v>
      </c>
      <c r="Q29" s="1"/>
      <c r="R29" s="1"/>
      <c r="S29" s="1"/>
      <c r="T29" s="1"/>
      <c r="U29" s="1"/>
      <c r="V29" s="1"/>
      <c r="W29" s="1"/>
      <c r="Z29" s="1">
        <v>18</v>
      </c>
      <c r="AA29" s="1">
        <f t="shared" si="17"/>
        <v>-3.6214267799385023</v>
      </c>
      <c r="AB29" s="1">
        <f t="shared" si="18"/>
        <v>-3.6214512198707869</v>
      </c>
      <c r="AC29" s="1">
        <f t="shared" si="19"/>
        <v>-3.6214389999046448</v>
      </c>
      <c r="AD29" s="1">
        <f t="shared" si="20"/>
        <v>1.4427779019676734E-4</v>
      </c>
      <c r="AE29" s="1">
        <f t="shared" si="21"/>
        <v>-5.5575457780676629E-5</v>
      </c>
      <c r="AF29" s="1">
        <f t="shared" si="34"/>
        <v>4.4351477768600489E-5</v>
      </c>
      <c r="AG29" s="1">
        <f t="shared" si="3"/>
        <v>3.374339908089717E-4</v>
      </c>
      <c r="AQ29" s="1">
        <v>18</v>
      </c>
      <c r="AR29" s="1">
        <f t="shared" si="23"/>
        <v>1.5883174797460651</v>
      </c>
      <c r="AS29" s="1">
        <f t="shared" si="24"/>
        <v>1.6259802531825691</v>
      </c>
      <c r="AT29" s="1">
        <f t="shared" si="35"/>
        <v>3.7662773436504038E-2</v>
      </c>
      <c r="AU29" s="1">
        <f t="shared" si="36"/>
        <v>2.3163118594328442</v>
      </c>
    </row>
    <row r="30" spans="3:49">
      <c r="C30">
        <f t="shared" si="5"/>
        <v>-8.1000000000000068</v>
      </c>
      <c r="D30" s="1">
        <f t="shared" si="0"/>
        <v>-87.454100000000238</v>
      </c>
      <c r="H30" s="1">
        <v>19</v>
      </c>
      <c r="I30" s="1">
        <f t="shared" si="28"/>
        <v>1.6091156005859375</v>
      </c>
      <c r="J30" s="1">
        <f t="shared" si="29"/>
        <v>1.6091270446777344</v>
      </c>
      <c r="K30" s="1">
        <f t="shared" si="30"/>
        <v>1.6091213226318359</v>
      </c>
      <c r="L30" s="1">
        <f t="shared" si="31"/>
        <v>4.092439201563991E-5</v>
      </c>
      <c r="M30" s="1">
        <f t="shared" si="32"/>
        <v>-2.1348189648939808E-5</v>
      </c>
      <c r="N30" s="1">
        <f t="shared" si="33"/>
        <v>9.7881181195802469E-6</v>
      </c>
      <c r="O30" s="1">
        <f t="shared" si="1"/>
        <v>3.5560065098625841E-4</v>
      </c>
      <c r="Q30" s="1"/>
      <c r="R30" s="1"/>
      <c r="S30" s="1"/>
      <c r="T30" s="1"/>
      <c r="U30" s="1"/>
      <c r="V30" s="1"/>
      <c r="W30" s="1"/>
      <c r="Z30" s="1">
        <v>19</v>
      </c>
      <c r="AA30" s="1">
        <f t="shared" si="17"/>
        <v>-3.6214389999046448</v>
      </c>
      <c r="AB30" s="1">
        <f t="shared" si="18"/>
        <v>-3.6214512198707869</v>
      </c>
      <c r="AC30" s="1">
        <f t="shared" si="19"/>
        <v>-3.6214451098877158</v>
      </c>
      <c r="AD30" s="1">
        <f t="shared" si="20"/>
        <v>4.4351477768600489E-5</v>
      </c>
      <c r="AE30" s="1">
        <f t="shared" si="21"/>
        <v>-5.5575457780676629E-5</v>
      </c>
      <c r="AF30" s="1">
        <f t="shared" si="34"/>
        <v>-5.6119121172315545E-6</v>
      </c>
      <c r="AG30" s="1">
        <f t="shared" si="3"/>
        <v>1.6871671075072072E-4</v>
      </c>
      <c r="AQ30" s="1">
        <v>19</v>
      </c>
      <c r="AR30" s="1">
        <f t="shared" si="23"/>
        <v>1.6259802531825691</v>
      </c>
      <c r="AS30" s="1">
        <f t="shared" si="24"/>
        <v>1.595355597203185</v>
      </c>
      <c r="AT30" s="1">
        <f t="shared" si="35"/>
        <v>-3.062465597938413E-2</v>
      </c>
      <c r="AU30" s="1">
        <f t="shared" si="36"/>
        <v>1.9196131591647754</v>
      </c>
    </row>
    <row r="31" spans="3:49">
      <c r="C31">
        <f t="shared" si="5"/>
        <v>-8.0000000000000071</v>
      </c>
      <c r="D31" s="1">
        <f t="shared" si="0"/>
        <v>-84.200000000000216</v>
      </c>
      <c r="H31" s="1">
        <v>20</v>
      </c>
      <c r="I31" s="1">
        <f t="shared" si="28"/>
        <v>1.6091213226318359</v>
      </c>
      <c r="J31" s="1">
        <f t="shared" si="29"/>
        <v>1.6091270446777344</v>
      </c>
      <c r="K31" s="1">
        <f t="shared" si="30"/>
        <v>1.6091241836547852</v>
      </c>
      <c r="L31" s="1">
        <f t="shared" si="31"/>
        <v>9.7881181195802469E-6</v>
      </c>
      <c r="M31" s="1">
        <f t="shared" si="32"/>
        <v>-2.1348189648939808E-5</v>
      </c>
      <c r="N31" s="1">
        <f t="shared" si="33"/>
        <v>-5.7800315307332539E-6</v>
      </c>
      <c r="O31" s="1">
        <f t="shared" si="1"/>
        <v>1.7780000936413383E-4</v>
      </c>
      <c r="Q31" s="1"/>
      <c r="R31" s="1"/>
      <c r="S31" s="1"/>
      <c r="T31" s="1"/>
      <c r="U31" s="1"/>
      <c r="V31" s="1"/>
      <c r="W31" s="1"/>
      <c r="Z31" s="1">
        <v>20</v>
      </c>
      <c r="AA31" s="1">
        <f t="shared" si="17"/>
        <v>-3.6214389999046448</v>
      </c>
      <c r="AB31" s="1">
        <f t="shared" si="18"/>
        <v>-3.6214451098877158</v>
      </c>
      <c r="AC31" s="1">
        <f t="shared" si="19"/>
        <v>-3.6214420548961801</v>
      </c>
      <c r="AD31" s="1">
        <f t="shared" si="20"/>
        <v>4.4351477768600489E-5</v>
      </c>
      <c r="AE31" s="1">
        <f t="shared" si="21"/>
        <v>-5.6119121172315545E-6</v>
      </c>
      <c r="AF31" s="1">
        <f t="shared" si="34"/>
        <v>1.9369802300772676E-5</v>
      </c>
      <c r="AG31" s="1">
        <f t="shared" si="3"/>
        <v>8.4358426544872998E-5</v>
      </c>
      <c r="AQ31" s="1">
        <v>20</v>
      </c>
      <c r="AR31" s="1">
        <f t="shared" si="23"/>
        <v>1.595355597203185</v>
      </c>
      <c r="AS31" s="1">
        <f t="shared" si="24"/>
        <v>1.6202946536451464</v>
      </c>
      <c r="AT31" s="1">
        <f t="shared" si="35"/>
        <v>2.4939056441961371E-2</v>
      </c>
      <c r="AU31" s="1">
        <f t="shared" si="36"/>
        <v>1.5391679770007538</v>
      </c>
    </row>
    <row r="32" spans="3:49">
      <c r="C32">
        <f t="shared" si="5"/>
        <v>-7.9000000000000075</v>
      </c>
      <c r="D32" s="1">
        <f t="shared" si="0"/>
        <v>-81.013900000000234</v>
      </c>
      <c r="H32" s="1">
        <v>21</v>
      </c>
      <c r="I32" s="1">
        <f t="shared" si="28"/>
        <v>1.6091213226318359</v>
      </c>
      <c r="J32" s="1">
        <f t="shared" si="29"/>
        <v>1.6091241836547852</v>
      </c>
      <c r="K32" s="1">
        <f t="shared" si="30"/>
        <v>1.6091227531433105</v>
      </c>
      <c r="L32" s="1">
        <f t="shared" si="31"/>
        <v>9.7881181195802469E-6</v>
      </c>
      <c r="M32" s="1">
        <f t="shared" si="32"/>
        <v>-5.7800315307332539E-6</v>
      </c>
      <c r="N32" s="1">
        <f t="shared" si="33"/>
        <v>2.0040443526880836E-6</v>
      </c>
      <c r="O32" s="1">
        <f t="shared" si="1"/>
        <v>8.8900083714245503E-5</v>
      </c>
      <c r="Q32" s="1"/>
      <c r="R32" s="1"/>
      <c r="S32" s="1"/>
      <c r="T32" s="1"/>
      <c r="U32" s="1"/>
      <c r="V32" s="1"/>
      <c r="W32" s="1"/>
      <c r="Z32" s="1">
        <v>21</v>
      </c>
      <c r="AA32" s="1">
        <f t="shared" si="17"/>
        <v>-3.6214420548961801</v>
      </c>
      <c r="AB32" s="1">
        <f t="shared" si="18"/>
        <v>-3.6214451098877158</v>
      </c>
      <c r="AC32" s="1">
        <f t="shared" si="19"/>
        <v>-3.6214435823919482</v>
      </c>
      <c r="AD32" s="1">
        <f t="shared" si="20"/>
        <v>1.9369802300772676E-5</v>
      </c>
      <c r="AE32" s="1">
        <f t="shared" si="21"/>
        <v>-5.6119121172315545E-6</v>
      </c>
      <c r="AF32" s="1">
        <f t="shared" si="34"/>
        <v>6.8789499607646576E-6</v>
      </c>
      <c r="AG32" s="1">
        <f t="shared" si="3"/>
        <v>4.2179195475452296E-5</v>
      </c>
      <c r="AQ32" s="1">
        <v>21</v>
      </c>
      <c r="AR32" s="1">
        <f t="shared" si="23"/>
        <v>1.6202946536451464</v>
      </c>
      <c r="AS32" s="1">
        <f t="shared" si="24"/>
        <v>1.6000100214247681</v>
      </c>
      <c r="AT32" s="1">
        <f t="shared" si="35"/>
        <v>-2.028463222037824E-2</v>
      </c>
      <c r="AU32" s="1">
        <f t="shared" si="36"/>
        <v>1.2677815731626039</v>
      </c>
    </row>
    <row r="33" spans="3:47">
      <c r="C33">
        <f t="shared" si="5"/>
        <v>-7.8000000000000078</v>
      </c>
      <c r="D33" s="1">
        <f t="shared" si="0"/>
        <v>-77.895200000000258</v>
      </c>
      <c r="AQ33" s="1">
        <v>22</v>
      </c>
      <c r="AR33" s="1">
        <f t="shared" si="23"/>
        <v>1.6000100214247681</v>
      </c>
      <c r="AS33" s="1">
        <f t="shared" si="24"/>
        <v>1.6165252092809137</v>
      </c>
      <c r="AT33" s="1">
        <f t="shared" si="35"/>
        <v>1.6515187856145586E-2</v>
      </c>
      <c r="AU33" s="1">
        <f t="shared" si="36"/>
        <v>1.0216474052694862</v>
      </c>
    </row>
    <row r="34" spans="3:47">
      <c r="C34">
        <f t="shared" si="5"/>
        <v>-7.7000000000000082</v>
      </c>
      <c r="D34" s="1">
        <f t="shared" si="0"/>
        <v>-74.843300000000255</v>
      </c>
      <c r="AQ34" s="1">
        <v>23</v>
      </c>
      <c r="AR34" s="1">
        <f t="shared" si="23"/>
        <v>1.6165252092809137</v>
      </c>
      <c r="AS34" s="1">
        <f t="shared" si="24"/>
        <v>1.6030897131272361</v>
      </c>
      <c r="AT34" s="1">
        <f t="shared" si="35"/>
        <v>-1.3435496153677562E-2</v>
      </c>
      <c r="AU34" s="1">
        <f t="shared" si="36"/>
        <v>0.8381000790946499</v>
      </c>
    </row>
    <row r="35" spans="3:47">
      <c r="C35">
        <f t="shared" si="5"/>
        <v>-7.6000000000000085</v>
      </c>
      <c r="D35" s="1">
        <f t="shared" si="0"/>
        <v>-71.857600000000261</v>
      </c>
      <c r="AQ35" s="1">
        <v>24</v>
      </c>
      <c r="AR35" s="1">
        <f t="shared" si="23"/>
        <v>1.6030897131272361</v>
      </c>
      <c r="AS35" s="1">
        <f t="shared" si="24"/>
        <v>1.6140269521779846</v>
      </c>
      <c r="AT35" s="1">
        <f t="shared" si="35"/>
        <v>1.0937239050748504E-2</v>
      </c>
      <c r="AU35" s="1">
        <f t="shared" si="36"/>
        <v>0.67763670464050685</v>
      </c>
    </row>
    <row r="36" spans="3:47">
      <c r="C36">
        <f t="shared" si="5"/>
        <v>-7.5000000000000089</v>
      </c>
      <c r="D36" s="1">
        <f t="shared" si="0"/>
        <v>-68.937500000000256</v>
      </c>
      <c r="AQ36" s="1">
        <v>25</v>
      </c>
      <c r="AR36" s="1">
        <f t="shared" si="23"/>
        <v>1.6140269521779846</v>
      </c>
      <c r="AS36" s="1">
        <f t="shared" si="24"/>
        <v>1.6051281384965108</v>
      </c>
      <c r="AT36" s="1">
        <f t="shared" ref="AT36:AT42" si="37">AS36-AR36</f>
        <v>-8.8988136814738272E-3</v>
      </c>
      <c r="AU36" s="1">
        <f t="shared" ref="AU36:AU42" si="38">ABS((AS36-AR36)/AS36)*100</f>
        <v>0.55439895844135878</v>
      </c>
    </row>
    <row r="37" spans="3:47">
      <c r="C37">
        <f t="shared" si="5"/>
        <v>-7.4000000000000092</v>
      </c>
      <c r="D37" s="1">
        <f t="shared" si="0"/>
        <v>-66.082400000000263</v>
      </c>
      <c r="AQ37" s="1">
        <v>26</v>
      </c>
      <c r="AR37" s="1">
        <f t="shared" si="23"/>
        <v>1.6051281384965108</v>
      </c>
      <c r="AS37" s="1">
        <f t="shared" si="24"/>
        <v>1.612371568601352</v>
      </c>
      <c r="AT37" s="1">
        <f t="shared" si="37"/>
        <v>7.2434301048411864E-3</v>
      </c>
      <c r="AU37" s="1">
        <f t="shared" si="38"/>
        <v>0.4492407485902572</v>
      </c>
    </row>
    <row r="38" spans="3:47">
      <c r="C38">
        <f t="shared" si="5"/>
        <v>-7.3000000000000096</v>
      </c>
      <c r="D38" s="1">
        <f t="shared" si="0"/>
        <v>-63.291700000000276</v>
      </c>
      <c r="AQ38" s="1">
        <v>27</v>
      </c>
      <c r="AR38" s="1">
        <f t="shared" si="23"/>
        <v>1.612371568601352</v>
      </c>
      <c r="AS38" s="1">
        <f t="shared" si="24"/>
        <v>1.6064776485154704</v>
      </c>
      <c r="AT38" s="1">
        <f t="shared" si="37"/>
        <v>-5.8939200858816321E-3</v>
      </c>
      <c r="AU38" s="1">
        <f t="shared" si="38"/>
        <v>0.36688466169001127</v>
      </c>
    </row>
    <row r="39" spans="3:47">
      <c r="C39">
        <f t="shared" si="5"/>
        <v>-7.2000000000000099</v>
      </c>
      <c r="D39" s="1">
        <f t="shared" si="0"/>
        <v>-60.564800000000275</v>
      </c>
      <c r="AQ39" s="1">
        <v>28</v>
      </c>
      <c r="AR39" s="1">
        <f t="shared" si="23"/>
        <v>1.6064776485154704</v>
      </c>
      <c r="AS39" s="1">
        <f t="shared" si="24"/>
        <v>1.6112748556089311</v>
      </c>
      <c r="AT39" s="1">
        <f t="shared" si="37"/>
        <v>4.7972070934607647E-3</v>
      </c>
      <c r="AU39" s="1">
        <f t="shared" si="38"/>
        <v>0.2977274222806518</v>
      </c>
    </row>
    <row r="40" spans="3:47">
      <c r="C40">
        <f t="shared" si="5"/>
        <v>-7.1000000000000103</v>
      </c>
      <c r="D40" s="1">
        <f t="shared" si="0"/>
        <v>-57.90110000000027</v>
      </c>
      <c r="AQ40" s="1">
        <v>29</v>
      </c>
      <c r="AR40" s="1">
        <f t="shared" si="23"/>
        <v>1.6112748556089311</v>
      </c>
      <c r="AS40" s="1">
        <f t="shared" si="24"/>
        <v>1.6073711969519444</v>
      </c>
      <c r="AT40" s="1">
        <f t="shared" si="37"/>
        <v>-3.9036586569867193E-3</v>
      </c>
      <c r="AU40" s="1">
        <f t="shared" si="38"/>
        <v>0.2428598113733294</v>
      </c>
    </row>
    <row r="41" spans="3:47">
      <c r="C41">
        <f t="shared" si="5"/>
        <v>-7.0000000000000107</v>
      </c>
      <c r="D41" s="1">
        <f t="shared" si="0"/>
        <v>-55.300000000000281</v>
      </c>
      <c r="AQ41" s="1">
        <v>30</v>
      </c>
      <c r="AR41" s="1">
        <f t="shared" si="23"/>
        <v>1.6073711969519444</v>
      </c>
      <c r="AS41" s="1">
        <f t="shared" si="24"/>
        <v>1.6105483450335971</v>
      </c>
      <c r="AT41" s="1">
        <f t="shared" si="37"/>
        <v>3.1771480816527031E-3</v>
      </c>
      <c r="AU41" s="1">
        <f t="shared" si="38"/>
        <v>0.19727120216229371</v>
      </c>
    </row>
    <row r="42" spans="3:47">
      <c r="C42">
        <f t="shared" si="5"/>
        <v>-6.900000000000011</v>
      </c>
      <c r="D42" s="1">
        <f t="shared" si="0"/>
        <v>-52.760900000000277</v>
      </c>
      <c r="AQ42" s="1">
        <v>31</v>
      </c>
      <c r="AR42" s="1">
        <f t="shared" si="23"/>
        <v>1.6105483450335971</v>
      </c>
      <c r="AS42" s="1">
        <f t="shared" si="24"/>
        <v>1.6079628943680149</v>
      </c>
      <c r="AT42" s="1">
        <f t="shared" si="37"/>
        <v>-2.5854506655822451E-3</v>
      </c>
      <c r="AU42" s="1">
        <f t="shared" si="38"/>
        <v>0.16079044327689021</v>
      </c>
    </row>
    <row r="43" spans="3:47">
      <c r="C43">
        <f t="shared" si="5"/>
        <v>-6.8000000000000114</v>
      </c>
      <c r="D43" s="1">
        <f t="shared" si="0"/>
        <v>-50.283200000000278</v>
      </c>
      <c r="AQ43" s="1">
        <v>32</v>
      </c>
      <c r="AR43" s="1">
        <f t="shared" si="23"/>
        <v>1.6079628943680149</v>
      </c>
      <c r="AS43" s="1">
        <f t="shared" si="24"/>
        <v>1.610067106463589</v>
      </c>
      <c r="AT43" s="1">
        <f t="shared" ref="AT43" si="39">AS43-AR43</f>
        <v>2.1042120955740984E-3</v>
      </c>
      <c r="AU43" s="1">
        <f t="shared" ref="AU43" si="40">ABS((AS43-AR43)/AS43)*100</f>
        <v>0.13069095611771536</v>
      </c>
    </row>
    <row r="44" spans="3:47">
      <c r="C44">
        <f t="shared" si="5"/>
        <v>-6.7000000000000117</v>
      </c>
      <c r="D44" s="1">
        <f t="shared" si="0"/>
        <v>-47.86630000000028</v>
      </c>
    </row>
    <row r="45" spans="3:47">
      <c r="C45">
        <f t="shared" si="5"/>
        <v>-6.6000000000000121</v>
      </c>
      <c r="D45" s="1">
        <f t="shared" si="0"/>
        <v>-45.509600000000276</v>
      </c>
    </row>
    <row r="46" spans="3:47">
      <c r="C46">
        <f t="shared" si="5"/>
        <v>-6.5000000000000124</v>
      </c>
      <c r="D46" s="1">
        <f t="shared" si="0"/>
        <v>-43.212500000000283</v>
      </c>
    </row>
    <row r="47" spans="3:47">
      <c r="C47">
        <f t="shared" si="5"/>
        <v>-6.4000000000000128</v>
      </c>
      <c r="D47" s="1">
        <f t="shared" si="0"/>
        <v>-40.974400000000294</v>
      </c>
    </row>
    <row r="48" spans="3:47">
      <c r="C48">
        <f t="shared" si="5"/>
        <v>-6.3000000000000131</v>
      </c>
      <c r="D48" s="1">
        <f t="shared" si="0"/>
        <v>-38.794700000000283</v>
      </c>
    </row>
    <row r="49" spans="3:4">
      <c r="C49">
        <f t="shared" si="5"/>
        <v>-6.2000000000000135</v>
      </c>
      <c r="D49" s="1">
        <f t="shared" si="0"/>
        <v>-36.672800000000294</v>
      </c>
    </row>
    <row r="50" spans="3:4">
      <c r="C50">
        <f t="shared" si="5"/>
        <v>-6.1000000000000139</v>
      </c>
      <c r="D50" s="1">
        <f t="shared" si="0"/>
        <v>-34.608100000000292</v>
      </c>
    </row>
    <row r="51" spans="3:4">
      <c r="C51">
        <f t="shared" si="5"/>
        <v>-6.0000000000000142</v>
      </c>
      <c r="D51" s="1">
        <f t="shared" si="0"/>
        <v>-32.600000000000279</v>
      </c>
    </row>
    <row r="52" spans="3:4">
      <c r="C52">
        <f t="shared" si="5"/>
        <v>-5.9000000000000146</v>
      </c>
      <c r="D52" s="1">
        <f t="shared" si="0"/>
        <v>-30.647900000000277</v>
      </c>
    </row>
    <row r="53" spans="3:4">
      <c r="C53">
        <f t="shared" si="5"/>
        <v>-5.8000000000000149</v>
      </c>
      <c r="D53" s="1">
        <f t="shared" si="0"/>
        <v>-28.751200000000281</v>
      </c>
    </row>
    <row r="54" spans="3:4">
      <c r="C54">
        <f t="shared" si="5"/>
        <v>-5.7000000000000153</v>
      </c>
      <c r="D54" s="1">
        <f t="shared" si="0"/>
        <v>-26.909300000000279</v>
      </c>
    </row>
    <row r="55" spans="3:4">
      <c r="C55">
        <f t="shared" si="5"/>
        <v>-5.6000000000000156</v>
      </c>
      <c r="D55" s="1">
        <f t="shared" si="0"/>
        <v>-25.121600000000278</v>
      </c>
    </row>
    <row r="56" spans="3:4">
      <c r="C56">
        <f t="shared" si="5"/>
        <v>-5.500000000000016</v>
      </c>
      <c r="D56" s="1">
        <f t="shared" si="0"/>
        <v>-23.387500000000273</v>
      </c>
    </row>
    <row r="57" spans="3:4">
      <c r="C57">
        <f t="shared" si="5"/>
        <v>-5.4000000000000163</v>
      </c>
      <c r="D57" s="1">
        <f t="shared" si="0"/>
        <v>-21.706400000000276</v>
      </c>
    </row>
    <row r="58" spans="3:4">
      <c r="C58">
        <f t="shared" si="5"/>
        <v>-5.3000000000000167</v>
      </c>
      <c r="D58" s="1">
        <f t="shared" si="0"/>
        <v>-20.07770000000027</v>
      </c>
    </row>
    <row r="59" spans="3:4">
      <c r="C59">
        <f t="shared" si="5"/>
        <v>-5.2000000000000171</v>
      </c>
      <c r="D59" s="1">
        <f t="shared" si="0"/>
        <v>-18.500800000000261</v>
      </c>
    </row>
    <row r="60" spans="3:4">
      <c r="C60">
        <f t="shared" si="5"/>
        <v>-5.1000000000000174</v>
      </c>
      <c r="D60" s="1">
        <f t="shared" si="0"/>
        <v>-16.975100000000268</v>
      </c>
    </row>
    <row r="61" spans="3:4">
      <c r="C61">
        <f t="shared" si="5"/>
        <v>-5.0000000000000178</v>
      </c>
      <c r="D61" s="1">
        <f t="shared" si="0"/>
        <v>-15.500000000000259</v>
      </c>
    </row>
    <row r="62" spans="3:4">
      <c r="C62">
        <f t="shared" si="5"/>
        <v>-4.9000000000000181</v>
      </c>
      <c r="D62" s="1">
        <f t="shared" si="0"/>
        <v>-14.074900000000262</v>
      </c>
    </row>
    <row r="63" spans="3:4">
      <c r="C63">
        <f t="shared" si="5"/>
        <v>-4.8000000000000185</v>
      </c>
      <c r="D63" s="1">
        <f t="shared" si="0"/>
        <v>-12.699200000000253</v>
      </c>
    </row>
    <row r="64" spans="3:4">
      <c r="C64">
        <f t="shared" si="5"/>
        <v>-4.7000000000000188</v>
      </c>
      <c r="D64" s="1">
        <f t="shared" si="0"/>
        <v>-11.372300000000244</v>
      </c>
    </row>
    <row r="65" spans="3:4">
      <c r="C65">
        <f t="shared" si="5"/>
        <v>-4.6000000000000192</v>
      </c>
      <c r="D65" s="1">
        <f t="shared" si="0"/>
        <v>-10.093600000000244</v>
      </c>
    </row>
    <row r="66" spans="3:4">
      <c r="C66">
        <f t="shared" si="5"/>
        <v>-4.5000000000000195</v>
      </c>
      <c r="D66" s="1">
        <f t="shared" si="0"/>
        <v>-8.862500000000237</v>
      </c>
    </row>
    <row r="67" spans="3:4">
      <c r="C67">
        <f t="shared" si="5"/>
        <v>-4.4000000000000199</v>
      </c>
      <c r="D67" s="1">
        <f t="shared" si="0"/>
        <v>-7.6784000000002308</v>
      </c>
    </row>
    <row r="68" spans="3:4">
      <c r="C68">
        <f t="shared" si="5"/>
        <v>-4.3000000000000203</v>
      </c>
      <c r="D68" s="1">
        <f t="shared" si="0"/>
        <v>-6.5407000000002231</v>
      </c>
    </row>
    <row r="69" spans="3:4">
      <c r="C69">
        <f t="shared" si="5"/>
        <v>-4.2000000000000206</v>
      </c>
      <c r="D69" s="1">
        <f t="shared" si="0"/>
        <v>-5.4488000000002224</v>
      </c>
    </row>
    <row r="70" spans="3:4">
      <c r="C70">
        <f t="shared" si="5"/>
        <v>-4.100000000000021</v>
      </c>
      <c r="D70" s="1">
        <f t="shared" si="0"/>
        <v>-4.4021000000002157</v>
      </c>
    </row>
    <row r="71" spans="3:4">
      <c r="C71">
        <f t="shared" si="5"/>
        <v>-4.0000000000000213</v>
      </c>
      <c r="D71" s="1">
        <f t="shared" si="0"/>
        <v>-3.4000000000002082</v>
      </c>
    </row>
    <row r="72" spans="3:4">
      <c r="C72">
        <f t="shared" si="5"/>
        <v>-3.9000000000000212</v>
      </c>
      <c r="D72" s="1">
        <f t="shared" si="0"/>
        <v>-2.4419000000001994</v>
      </c>
    </row>
    <row r="73" spans="3:4">
      <c r="C73">
        <f t="shared" si="5"/>
        <v>-3.8000000000000211</v>
      </c>
      <c r="D73" s="1">
        <f t="shared" si="0"/>
        <v>-1.5272000000001924</v>
      </c>
    </row>
    <row r="74" spans="3:4">
      <c r="C74">
        <f t="shared" si="5"/>
        <v>-3.700000000000021</v>
      </c>
      <c r="D74" s="1">
        <f t="shared" si="0"/>
        <v>-0.65530000000017985</v>
      </c>
    </row>
    <row r="75" spans="3:4">
      <c r="C75">
        <f t="shared" si="5"/>
        <v>-3.600000000000021</v>
      </c>
      <c r="D75" s="1">
        <f t="shared" si="0"/>
        <v>0.1743999999998298</v>
      </c>
    </row>
    <row r="76" spans="3:4">
      <c r="C76">
        <f t="shared" si="5"/>
        <v>-3.5000000000000209</v>
      </c>
      <c r="D76" s="1">
        <f t="shared" ref="D76:D139" si="41">$J$7*C76^3+$K$7*C76^2+$L$7*C76+$M$7</f>
        <v>0.96249999999984048</v>
      </c>
    </row>
    <row r="77" spans="3:4">
      <c r="C77">
        <f t="shared" ref="C77:C140" si="42">C76+0.1</f>
        <v>-3.4000000000000208</v>
      </c>
      <c r="D77" s="1">
        <f t="shared" si="41"/>
        <v>1.7095999999998508</v>
      </c>
    </row>
    <row r="78" spans="3:4">
      <c r="C78">
        <f t="shared" si="42"/>
        <v>-3.3000000000000207</v>
      </c>
      <c r="D78" s="1">
        <f t="shared" si="41"/>
        <v>2.4162999999998576</v>
      </c>
    </row>
    <row r="79" spans="3:4">
      <c r="C79">
        <f t="shared" si="42"/>
        <v>-3.2000000000000206</v>
      </c>
      <c r="D79" s="1">
        <f t="shared" si="41"/>
        <v>3.0831999999998665</v>
      </c>
    </row>
    <row r="80" spans="3:4">
      <c r="C80">
        <f t="shared" si="42"/>
        <v>-3.1000000000000205</v>
      </c>
      <c r="D80" s="1">
        <f t="shared" si="41"/>
        <v>3.7108999999998744</v>
      </c>
    </row>
    <row r="81" spans="3:4">
      <c r="C81">
        <f t="shared" si="42"/>
        <v>-3.0000000000000204</v>
      </c>
      <c r="D81" s="1">
        <f t="shared" si="41"/>
        <v>4.2999999999998835</v>
      </c>
    </row>
    <row r="82" spans="3:4">
      <c r="C82">
        <f t="shared" si="42"/>
        <v>-2.9000000000000203</v>
      </c>
      <c r="D82" s="1">
        <f t="shared" si="41"/>
        <v>4.8510999999998923</v>
      </c>
    </row>
    <row r="83" spans="3:4">
      <c r="C83">
        <f t="shared" si="42"/>
        <v>-2.8000000000000203</v>
      </c>
      <c r="D83" s="1">
        <f t="shared" si="41"/>
        <v>5.3647999999998994</v>
      </c>
    </row>
    <row r="84" spans="3:4">
      <c r="C84">
        <f t="shared" si="42"/>
        <v>-2.7000000000000202</v>
      </c>
      <c r="D84" s="1">
        <f t="shared" si="41"/>
        <v>5.8416999999999071</v>
      </c>
    </row>
    <row r="85" spans="3:4">
      <c r="C85">
        <f t="shared" si="42"/>
        <v>-2.6000000000000201</v>
      </c>
      <c r="D85" s="1">
        <f t="shared" si="41"/>
        <v>6.2823999999999147</v>
      </c>
    </row>
    <row r="86" spans="3:4">
      <c r="C86">
        <f t="shared" si="42"/>
        <v>-2.50000000000002</v>
      </c>
      <c r="D86" s="1">
        <f t="shared" si="41"/>
        <v>6.6874999999999236</v>
      </c>
    </row>
    <row r="87" spans="3:4">
      <c r="C87">
        <f t="shared" si="42"/>
        <v>-2.4000000000000199</v>
      </c>
      <c r="D87" s="1">
        <f t="shared" si="41"/>
        <v>7.0575999999999297</v>
      </c>
    </row>
    <row r="88" spans="3:4">
      <c r="C88">
        <f t="shared" si="42"/>
        <v>-2.3000000000000198</v>
      </c>
      <c r="D88" s="1">
        <f t="shared" si="41"/>
        <v>7.393299999999936</v>
      </c>
    </row>
    <row r="89" spans="3:4">
      <c r="C89">
        <f t="shared" si="42"/>
        <v>-2.2000000000000197</v>
      </c>
      <c r="D89" s="1">
        <f t="shared" si="41"/>
        <v>7.6951999999999439</v>
      </c>
    </row>
    <row r="90" spans="3:4">
      <c r="C90">
        <f t="shared" si="42"/>
        <v>-2.1000000000000196</v>
      </c>
      <c r="D90" s="1">
        <f t="shared" si="41"/>
        <v>7.9638999999999509</v>
      </c>
    </row>
    <row r="91" spans="3:4">
      <c r="C91">
        <f t="shared" si="42"/>
        <v>-2.0000000000000195</v>
      </c>
      <c r="D91" s="1">
        <f t="shared" si="41"/>
        <v>8.1999999999999567</v>
      </c>
    </row>
    <row r="92" spans="3:4">
      <c r="C92">
        <f t="shared" si="42"/>
        <v>-1.9000000000000195</v>
      </c>
      <c r="D92" s="1">
        <f t="shared" si="41"/>
        <v>8.4040999999999624</v>
      </c>
    </row>
    <row r="93" spans="3:4">
      <c r="C93">
        <f t="shared" si="42"/>
        <v>-1.8000000000000194</v>
      </c>
      <c r="D93" s="1">
        <f t="shared" si="41"/>
        <v>8.5767999999999702</v>
      </c>
    </row>
    <row r="94" spans="3:4">
      <c r="C94">
        <f t="shared" si="42"/>
        <v>-1.7000000000000193</v>
      </c>
      <c r="D94" s="1">
        <f t="shared" si="41"/>
        <v>8.718699999999977</v>
      </c>
    </row>
    <row r="95" spans="3:4">
      <c r="C95">
        <f t="shared" si="42"/>
        <v>-1.6000000000000192</v>
      </c>
      <c r="D95" s="1">
        <f t="shared" si="41"/>
        <v>8.8303999999999814</v>
      </c>
    </row>
    <row r="96" spans="3:4">
      <c r="C96">
        <f t="shared" si="42"/>
        <v>-1.5000000000000191</v>
      </c>
      <c r="D96" s="1">
        <f t="shared" si="41"/>
        <v>8.9124999999999872</v>
      </c>
    </row>
    <row r="97" spans="3:4">
      <c r="C97">
        <f t="shared" si="42"/>
        <v>-1.400000000000019</v>
      </c>
      <c r="D97" s="1">
        <f t="shared" si="41"/>
        <v>8.9655999999999931</v>
      </c>
    </row>
    <row r="98" spans="3:4">
      <c r="C98">
        <f t="shared" si="42"/>
        <v>-1.3000000000000189</v>
      </c>
      <c r="D98" s="1">
        <f t="shared" si="41"/>
        <v>8.9902999999999977</v>
      </c>
    </row>
    <row r="99" spans="3:4">
      <c r="C99">
        <f t="shared" si="42"/>
        <v>-1.2000000000000188</v>
      </c>
      <c r="D99" s="1">
        <f t="shared" si="41"/>
        <v>8.9872000000000032</v>
      </c>
    </row>
    <row r="100" spans="3:4">
      <c r="C100">
        <f t="shared" si="42"/>
        <v>-1.1000000000000187</v>
      </c>
      <c r="D100" s="1">
        <f t="shared" si="41"/>
        <v>8.9569000000000081</v>
      </c>
    </row>
    <row r="101" spans="3:4">
      <c r="C101">
        <f t="shared" si="42"/>
        <v>-1.0000000000000187</v>
      </c>
      <c r="D101" s="1">
        <f t="shared" si="41"/>
        <v>8.9000000000000128</v>
      </c>
    </row>
    <row r="102" spans="3:4">
      <c r="C102">
        <f t="shared" si="42"/>
        <v>-0.90000000000001867</v>
      </c>
      <c r="D102" s="1">
        <f t="shared" si="41"/>
        <v>8.8171000000000177</v>
      </c>
    </row>
    <row r="103" spans="3:4">
      <c r="C103">
        <f t="shared" si="42"/>
        <v>-0.8000000000000187</v>
      </c>
      <c r="D103" s="1">
        <f t="shared" si="41"/>
        <v>8.7088000000000232</v>
      </c>
    </row>
    <row r="104" spans="3:4">
      <c r="C104">
        <f t="shared" si="42"/>
        <v>-0.70000000000001872</v>
      </c>
      <c r="D104" s="1">
        <f t="shared" si="41"/>
        <v>8.5757000000000261</v>
      </c>
    </row>
    <row r="105" spans="3:4">
      <c r="C105">
        <f t="shared" si="42"/>
        <v>-0.60000000000001874</v>
      </c>
      <c r="D105" s="1">
        <f t="shared" si="41"/>
        <v>8.4184000000000321</v>
      </c>
    </row>
    <row r="106" spans="3:4">
      <c r="C106">
        <f t="shared" si="42"/>
        <v>-0.50000000000001876</v>
      </c>
      <c r="D106" s="1">
        <f t="shared" si="41"/>
        <v>8.2375000000000362</v>
      </c>
    </row>
    <row r="107" spans="3:4">
      <c r="C107">
        <f t="shared" si="42"/>
        <v>-0.40000000000001878</v>
      </c>
      <c r="D107" s="1">
        <f t="shared" si="41"/>
        <v>8.0336000000000407</v>
      </c>
    </row>
    <row r="108" spans="3:4">
      <c r="C108">
        <f t="shared" si="42"/>
        <v>-0.30000000000001881</v>
      </c>
      <c r="D108" s="1">
        <f t="shared" si="41"/>
        <v>7.807300000000045</v>
      </c>
    </row>
    <row r="109" spans="3:4">
      <c r="C109">
        <f t="shared" si="42"/>
        <v>-0.2000000000000188</v>
      </c>
      <c r="D109" s="1">
        <f t="shared" si="41"/>
        <v>7.5592000000000485</v>
      </c>
    </row>
    <row r="110" spans="3:4">
      <c r="C110">
        <f t="shared" si="42"/>
        <v>-0.1000000000000188</v>
      </c>
      <c r="D110" s="1">
        <f t="shared" si="41"/>
        <v>7.2899000000000527</v>
      </c>
    </row>
    <row r="111" spans="3:4">
      <c r="C111">
        <f t="shared" si="42"/>
        <v>-1.8790524691780774E-14</v>
      </c>
      <c r="D111" s="1">
        <f t="shared" si="41"/>
        <v>7.000000000000056</v>
      </c>
    </row>
    <row r="112" spans="3:4">
      <c r="C112">
        <f t="shared" si="42"/>
        <v>9.9999999999981215E-2</v>
      </c>
      <c r="D112" s="1">
        <f t="shared" si="41"/>
        <v>6.6901000000000597</v>
      </c>
    </row>
    <row r="113" spans="3:4">
      <c r="C113">
        <f t="shared" si="42"/>
        <v>0.19999999999998122</v>
      </c>
      <c r="D113" s="1">
        <f t="shared" si="41"/>
        <v>6.3608000000000633</v>
      </c>
    </row>
    <row r="114" spans="3:4">
      <c r="C114">
        <f t="shared" si="42"/>
        <v>0.29999999999998123</v>
      </c>
      <c r="D114" s="1">
        <f t="shared" si="41"/>
        <v>6.0127000000000672</v>
      </c>
    </row>
    <row r="115" spans="3:4">
      <c r="C115">
        <f t="shared" si="42"/>
        <v>0.39999999999998126</v>
      </c>
      <c r="D115" s="1">
        <f t="shared" si="41"/>
        <v>5.64640000000007</v>
      </c>
    </row>
    <row r="116" spans="3:4">
      <c r="C116">
        <f t="shared" si="42"/>
        <v>0.49999999999998124</v>
      </c>
      <c r="D116" s="1">
        <f t="shared" si="41"/>
        <v>5.2625000000000739</v>
      </c>
    </row>
    <row r="117" spans="3:4">
      <c r="C117">
        <f t="shared" si="42"/>
        <v>0.59999999999998122</v>
      </c>
      <c r="D117" s="1">
        <f t="shared" si="41"/>
        <v>4.8616000000000774</v>
      </c>
    </row>
    <row r="118" spans="3:4">
      <c r="C118">
        <f t="shared" si="42"/>
        <v>0.69999999999998119</v>
      </c>
      <c r="D118" s="1">
        <f t="shared" si="41"/>
        <v>4.4443000000000801</v>
      </c>
    </row>
    <row r="119" spans="3:4">
      <c r="C119">
        <f t="shared" si="42"/>
        <v>0.79999999999998117</v>
      </c>
      <c r="D119" s="1">
        <f t="shared" si="41"/>
        <v>4.0112000000000831</v>
      </c>
    </row>
    <row r="120" spans="3:4">
      <c r="C120">
        <f t="shared" si="42"/>
        <v>0.89999999999998115</v>
      </c>
      <c r="D120" s="1">
        <f t="shared" si="41"/>
        <v>3.5629000000000861</v>
      </c>
    </row>
    <row r="121" spans="3:4">
      <c r="C121">
        <f t="shared" si="42"/>
        <v>0.99999999999998113</v>
      </c>
      <c r="D121" s="1">
        <f t="shared" si="41"/>
        <v>3.1000000000000889</v>
      </c>
    </row>
    <row r="122" spans="3:4">
      <c r="C122">
        <f t="shared" si="42"/>
        <v>1.0999999999999812</v>
      </c>
      <c r="D122" s="1">
        <f t="shared" si="41"/>
        <v>2.6231000000000906</v>
      </c>
    </row>
    <row r="123" spans="3:4">
      <c r="C123">
        <f t="shared" si="42"/>
        <v>1.1999999999999813</v>
      </c>
      <c r="D123" s="1">
        <f t="shared" si="41"/>
        <v>2.1328000000000928</v>
      </c>
    </row>
    <row r="124" spans="3:4">
      <c r="C124">
        <f t="shared" si="42"/>
        <v>1.2999999999999814</v>
      </c>
      <c r="D124" s="1">
        <f t="shared" si="41"/>
        <v>1.6297000000000947</v>
      </c>
    </row>
    <row r="125" spans="3:4">
      <c r="C125">
        <f t="shared" si="42"/>
        <v>1.3999999999999815</v>
      </c>
      <c r="D125" s="1">
        <f t="shared" si="41"/>
        <v>1.1144000000000966</v>
      </c>
    </row>
    <row r="126" spans="3:4">
      <c r="C126">
        <f t="shared" si="42"/>
        <v>1.4999999999999816</v>
      </c>
      <c r="D126" s="1">
        <f t="shared" si="41"/>
        <v>0.58750000000009805</v>
      </c>
    </row>
    <row r="127" spans="3:4">
      <c r="C127">
        <f t="shared" si="42"/>
        <v>1.5999999999999817</v>
      </c>
      <c r="D127" s="1">
        <f t="shared" si="41"/>
        <v>4.9600000000099342E-2</v>
      </c>
    </row>
    <row r="128" spans="3:4">
      <c r="C128">
        <f t="shared" si="42"/>
        <v>1.6999999999999817</v>
      </c>
      <c r="D128" s="1">
        <f t="shared" si="41"/>
        <v>-0.49869999999989911</v>
      </c>
    </row>
    <row r="129" spans="3:4">
      <c r="C129">
        <f t="shared" si="42"/>
        <v>1.7999999999999818</v>
      </c>
      <c r="D129" s="1">
        <f t="shared" si="41"/>
        <v>-1.0567999999998978</v>
      </c>
    </row>
    <row r="130" spans="3:4">
      <c r="C130">
        <f t="shared" si="42"/>
        <v>1.8999999999999819</v>
      </c>
      <c r="D130" s="1">
        <f t="shared" si="41"/>
        <v>-1.6240999999998973</v>
      </c>
    </row>
    <row r="131" spans="3:4">
      <c r="C131">
        <f t="shared" si="42"/>
        <v>1.999999999999982</v>
      </c>
      <c r="D131" s="1">
        <f t="shared" si="41"/>
        <v>-2.1999999999998963</v>
      </c>
    </row>
    <row r="132" spans="3:4">
      <c r="C132">
        <f t="shared" si="42"/>
        <v>2.0999999999999819</v>
      </c>
      <c r="D132" s="1">
        <f t="shared" si="41"/>
        <v>-2.7838999999998926</v>
      </c>
    </row>
    <row r="133" spans="3:4">
      <c r="C133">
        <f t="shared" si="42"/>
        <v>2.199999999999982</v>
      </c>
      <c r="D133" s="1">
        <f t="shared" si="41"/>
        <v>-3.375199999999893</v>
      </c>
    </row>
    <row r="134" spans="3:4">
      <c r="C134">
        <f t="shared" si="42"/>
        <v>2.2999999999999821</v>
      </c>
      <c r="D134" s="1">
        <f t="shared" si="41"/>
        <v>-3.9732999999998917</v>
      </c>
    </row>
    <row r="135" spans="3:4">
      <c r="C135">
        <f t="shared" si="42"/>
        <v>2.3999999999999821</v>
      </c>
      <c r="D135" s="1">
        <f t="shared" si="41"/>
        <v>-4.5775999999998902</v>
      </c>
    </row>
    <row r="136" spans="3:4">
      <c r="C136">
        <f t="shared" si="42"/>
        <v>2.4999999999999822</v>
      </c>
      <c r="D136" s="1">
        <f t="shared" si="41"/>
        <v>-5.1874999999998916</v>
      </c>
    </row>
    <row r="137" spans="3:4">
      <c r="C137">
        <f t="shared" si="42"/>
        <v>2.5999999999999823</v>
      </c>
      <c r="D137" s="1">
        <f t="shared" si="41"/>
        <v>-5.8023999999998921</v>
      </c>
    </row>
    <row r="138" spans="3:4">
      <c r="C138">
        <f t="shared" si="42"/>
        <v>2.6999999999999824</v>
      </c>
      <c r="D138" s="1">
        <f t="shared" si="41"/>
        <v>-6.4216999999998912</v>
      </c>
    </row>
    <row r="139" spans="3:4">
      <c r="C139">
        <f t="shared" si="42"/>
        <v>2.7999999999999825</v>
      </c>
      <c r="D139" s="1">
        <f t="shared" si="41"/>
        <v>-7.0447999999998903</v>
      </c>
    </row>
    <row r="140" spans="3:4">
      <c r="C140">
        <f t="shared" si="42"/>
        <v>2.8999999999999826</v>
      </c>
      <c r="D140" s="1">
        <f t="shared" ref="D140:D203" si="43">$J$7*C140^3+$K$7*C140^2+$L$7*C140+$M$7</f>
        <v>-7.6710999999998908</v>
      </c>
    </row>
    <row r="141" spans="3:4">
      <c r="C141">
        <f t="shared" ref="C141:C178" si="44">C140+0.1</f>
        <v>2.9999999999999827</v>
      </c>
      <c r="D141" s="1">
        <f t="shared" si="43"/>
        <v>-8.2999999999998924</v>
      </c>
    </row>
    <row r="142" spans="3:4">
      <c r="C142">
        <f t="shared" si="44"/>
        <v>3.0999999999999828</v>
      </c>
      <c r="D142" s="1">
        <f t="shared" si="43"/>
        <v>-8.9308999999998893</v>
      </c>
    </row>
    <row r="143" spans="3:4">
      <c r="C143">
        <f t="shared" si="44"/>
        <v>3.1999999999999829</v>
      </c>
      <c r="D143" s="1">
        <f t="shared" si="43"/>
        <v>-9.5631999999998882</v>
      </c>
    </row>
    <row r="144" spans="3:4">
      <c r="C144">
        <f t="shared" si="44"/>
        <v>3.2999999999999829</v>
      </c>
      <c r="D144" s="1">
        <f t="shared" si="43"/>
        <v>-10.196299999999891</v>
      </c>
    </row>
    <row r="145" spans="3:4">
      <c r="C145">
        <f t="shared" si="44"/>
        <v>3.399999999999983</v>
      </c>
      <c r="D145" s="1">
        <f t="shared" si="43"/>
        <v>-10.829599999999893</v>
      </c>
    </row>
    <row r="146" spans="3:4">
      <c r="C146">
        <f t="shared" si="44"/>
        <v>3.4999999999999831</v>
      </c>
      <c r="D146" s="1">
        <f t="shared" si="43"/>
        <v>-11.462499999999896</v>
      </c>
    </row>
    <row r="147" spans="3:4">
      <c r="C147">
        <f t="shared" si="44"/>
        <v>3.5999999999999832</v>
      </c>
      <c r="D147" s="1">
        <f t="shared" si="43"/>
        <v>-12.094399999999894</v>
      </c>
    </row>
    <row r="148" spans="3:4">
      <c r="C148">
        <f t="shared" si="44"/>
        <v>3.6999999999999833</v>
      </c>
      <c r="D148" s="1">
        <f t="shared" si="43"/>
        <v>-12.724699999999892</v>
      </c>
    </row>
    <row r="149" spans="3:4">
      <c r="C149">
        <f t="shared" si="44"/>
        <v>3.7999999999999834</v>
      </c>
      <c r="D149" s="1">
        <f t="shared" si="43"/>
        <v>-13.352799999999895</v>
      </c>
    </row>
    <row r="150" spans="3:4">
      <c r="C150">
        <f t="shared" si="44"/>
        <v>3.8999999999999835</v>
      </c>
      <c r="D150" s="1">
        <f t="shared" si="43"/>
        <v>-13.978099999999895</v>
      </c>
    </row>
    <row r="151" spans="3:4">
      <c r="C151">
        <f t="shared" si="44"/>
        <v>3.9999999999999836</v>
      </c>
      <c r="D151" s="1">
        <f t="shared" si="43"/>
        <v>-14.599999999999898</v>
      </c>
    </row>
    <row r="152" spans="3:4">
      <c r="C152">
        <f t="shared" si="44"/>
        <v>4.0999999999999837</v>
      </c>
      <c r="D152" s="1">
        <f t="shared" si="43"/>
        <v>-15.217899999999901</v>
      </c>
    </row>
    <row r="153" spans="3:4">
      <c r="C153">
        <f t="shared" si="44"/>
        <v>4.1999999999999833</v>
      </c>
      <c r="D153" s="1">
        <f t="shared" si="43"/>
        <v>-15.831199999999896</v>
      </c>
    </row>
    <row r="154" spans="3:4">
      <c r="C154">
        <f t="shared" si="44"/>
        <v>4.2999999999999829</v>
      </c>
      <c r="D154" s="1">
        <f t="shared" si="43"/>
        <v>-16.439299999999896</v>
      </c>
    </row>
    <row r="155" spans="3:4">
      <c r="C155">
        <f t="shared" si="44"/>
        <v>4.3999999999999826</v>
      </c>
      <c r="D155" s="1">
        <f t="shared" si="43"/>
        <v>-17.041599999999896</v>
      </c>
    </row>
    <row r="156" spans="3:4">
      <c r="C156">
        <f t="shared" si="44"/>
        <v>4.4999999999999822</v>
      </c>
      <c r="D156" s="1">
        <f t="shared" si="43"/>
        <v>-17.637499999999896</v>
      </c>
    </row>
    <row r="157" spans="3:4">
      <c r="C157">
        <f t="shared" si="44"/>
        <v>4.5999999999999819</v>
      </c>
      <c r="D157" s="1">
        <f t="shared" si="43"/>
        <v>-18.226399999999892</v>
      </c>
    </row>
    <row r="158" spans="3:4">
      <c r="C158">
        <f t="shared" si="44"/>
        <v>4.6999999999999815</v>
      </c>
      <c r="D158" s="1">
        <f t="shared" si="43"/>
        <v>-18.80769999999989</v>
      </c>
    </row>
    <row r="159" spans="3:4">
      <c r="C159">
        <f t="shared" si="44"/>
        <v>4.7999999999999812</v>
      </c>
      <c r="D159" s="1">
        <f t="shared" si="43"/>
        <v>-19.380799999999894</v>
      </c>
    </row>
    <row r="160" spans="3:4">
      <c r="C160">
        <f t="shared" si="44"/>
        <v>4.8999999999999808</v>
      </c>
      <c r="D160" s="1">
        <f t="shared" si="43"/>
        <v>-19.945099999999893</v>
      </c>
    </row>
    <row r="161" spans="3:4">
      <c r="C161">
        <f t="shared" si="44"/>
        <v>4.9999999999999805</v>
      </c>
      <c r="D161" s="1">
        <f t="shared" si="43"/>
        <v>-20.499999999999893</v>
      </c>
    </row>
    <row r="162" spans="3:4">
      <c r="C162">
        <f t="shared" si="44"/>
        <v>5.0999999999999801</v>
      </c>
      <c r="D162" s="1">
        <f t="shared" si="43"/>
        <v>-21.044899999999892</v>
      </c>
    </row>
    <row r="163" spans="3:4">
      <c r="C163">
        <f t="shared" si="44"/>
        <v>5.1999999999999797</v>
      </c>
      <c r="D163" s="1">
        <f t="shared" si="43"/>
        <v>-21.579199999999894</v>
      </c>
    </row>
    <row r="164" spans="3:4">
      <c r="C164">
        <f t="shared" si="44"/>
        <v>5.2999999999999794</v>
      </c>
      <c r="D164" s="1">
        <f t="shared" si="43"/>
        <v>-22.102299999999893</v>
      </c>
    </row>
    <row r="165" spans="3:4">
      <c r="C165">
        <f t="shared" si="44"/>
        <v>5.399999999999979</v>
      </c>
      <c r="D165" s="1">
        <f t="shared" si="43"/>
        <v>-22.613599999999895</v>
      </c>
    </row>
    <row r="166" spans="3:4">
      <c r="C166">
        <f t="shared" si="44"/>
        <v>5.4999999999999787</v>
      </c>
      <c r="D166" s="1">
        <f t="shared" si="43"/>
        <v>-23.112499999999894</v>
      </c>
    </row>
    <row r="167" spans="3:4">
      <c r="C167">
        <f t="shared" si="44"/>
        <v>5.5999999999999783</v>
      </c>
      <c r="D167" s="1">
        <f t="shared" si="43"/>
        <v>-23.598399999999895</v>
      </c>
    </row>
    <row r="168" spans="3:4">
      <c r="C168">
        <f t="shared" si="44"/>
        <v>5.699999999999978</v>
      </c>
      <c r="D168" s="1">
        <f t="shared" si="43"/>
        <v>-24.070699999999896</v>
      </c>
    </row>
    <row r="169" spans="3:4">
      <c r="C169">
        <f t="shared" si="44"/>
        <v>5.7999999999999776</v>
      </c>
      <c r="D169" s="1">
        <f t="shared" si="43"/>
        <v>-24.528799999999897</v>
      </c>
    </row>
    <row r="170" spans="3:4">
      <c r="C170">
        <f t="shared" si="44"/>
        <v>5.8999999999999773</v>
      </c>
      <c r="D170" s="1">
        <f t="shared" si="43"/>
        <v>-24.972099999999898</v>
      </c>
    </row>
    <row r="171" spans="3:4">
      <c r="C171">
        <f t="shared" si="44"/>
        <v>5.9999999999999769</v>
      </c>
      <c r="D171" s="1">
        <f t="shared" si="43"/>
        <v>-25.399999999999899</v>
      </c>
    </row>
    <row r="172" spans="3:4">
      <c r="C172">
        <f t="shared" si="44"/>
        <v>6.0999999999999766</v>
      </c>
      <c r="D172" s="1">
        <f t="shared" si="43"/>
        <v>-25.811899999999909</v>
      </c>
    </row>
    <row r="173" spans="3:4">
      <c r="C173">
        <f t="shared" si="44"/>
        <v>6.1999999999999762</v>
      </c>
      <c r="D173" s="1">
        <f t="shared" si="43"/>
        <v>-26.207199999999908</v>
      </c>
    </row>
    <row r="174" spans="3:4">
      <c r="C174">
        <f t="shared" si="44"/>
        <v>6.2999999999999758</v>
      </c>
      <c r="D174" s="1">
        <f t="shared" si="43"/>
        <v>-26.585299999999904</v>
      </c>
    </row>
    <row r="175" spans="3:4">
      <c r="C175">
        <f t="shared" si="44"/>
        <v>6.3999999999999755</v>
      </c>
      <c r="D175" s="1">
        <f t="shared" si="43"/>
        <v>-26.945599999999914</v>
      </c>
    </row>
    <row r="176" spans="3:4">
      <c r="C176">
        <f t="shared" si="44"/>
        <v>6.4999999999999751</v>
      </c>
      <c r="D176" s="1">
        <f t="shared" si="43"/>
        <v>-27.287499999999916</v>
      </c>
    </row>
    <row r="177" spans="3:4">
      <c r="C177">
        <f t="shared" si="44"/>
        <v>6.5999999999999748</v>
      </c>
      <c r="D177" s="1">
        <f t="shared" si="43"/>
        <v>-27.610399999999927</v>
      </c>
    </row>
    <row r="178" spans="3:4">
      <c r="C178">
        <f t="shared" si="44"/>
        <v>6.6999999999999744</v>
      </c>
      <c r="D178" s="1">
        <f t="shared" si="43"/>
        <v>-27.91369999999992</v>
      </c>
    </row>
    <row r="179" spans="3:4">
      <c r="C179">
        <f>C178+0.1</f>
        <v>6.7999999999999741</v>
      </c>
      <c r="D179" s="1">
        <f t="shared" si="43"/>
        <v>-28.196799999999925</v>
      </c>
    </row>
    <row r="180" spans="3:4">
      <c r="C180">
        <f t="shared" ref="C180:C230" si="45">C179+0.1</f>
        <v>6.8999999999999737</v>
      </c>
      <c r="D180" s="1">
        <f t="shared" si="43"/>
        <v>-28.459099999999935</v>
      </c>
    </row>
    <row r="181" spans="3:4">
      <c r="C181">
        <f t="shared" si="45"/>
        <v>6.9999999999999734</v>
      </c>
      <c r="D181" s="1">
        <f t="shared" si="43"/>
        <v>-28.699999999999939</v>
      </c>
    </row>
    <row r="182" spans="3:4">
      <c r="C182">
        <f t="shared" si="45"/>
        <v>7.099999999999973</v>
      </c>
      <c r="D182" s="1">
        <f t="shared" si="43"/>
        <v>-28.918899999999944</v>
      </c>
    </row>
    <row r="183" spans="3:4">
      <c r="C183">
        <f t="shared" si="45"/>
        <v>7.1999999999999726</v>
      </c>
      <c r="D183" s="1">
        <f t="shared" si="43"/>
        <v>-29.115199999999945</v>
      </c>
    </row>
    <row r="184" spans="3:4">
      <c r="C184">
        <f t="shared" si="45"/>
        <v>7.2999999999999723</v>
      </c>
      <c r="D184" s="1">
        <f t="shared" si="43"/>
        <v>-29.28829999999995</v>
      </c>
    </row>
    <row r="185" spans="3:4">
      <c r="C185">
        <f t="shared" si="45"/>
        <v>7.3999999999999719</v>
      </c>
      <c r="D185" s="1">
        <f t="shared" si="43"/>
        <v>-29.437599999999961</v>
      </c>
    </row>
    <row r="186" spans="3:4">
      <c r="C186">
        <f t="shared" si="45"/>
        <v>7.4999999999999716</v>
      </c>
      <c r="D186" s="1">
        <f t="shared" si="43"/>
        <v>-29.562499999999964</v>
      </c>
    </row>
    <row r="187" spans="3:4">
      <c r="C187">
        <f t="shared" si="45"/>
        <v>7.5999999999999712</v>
      </c>
      <c r="D187" s="1">
        <f t="shared" si="43"/>
        <v>-29.66239999999997</v>
      </c>
    </row>
    <row r="188" spans="3:4">
      <c r="C188">
        <f t="shared" si="45"/>
        <v>7.6999999999999709</v>
      </c>
      <c r="D188" s="1">
        <f t="shared" si="43"/>
        <v>-29.736699999999971</v>
      </c>
    </row>
    <row r="189" spans="3:4">
      <c r="C189">
        <f t="shared" si="45"/>
        <v>7.7999999999999705</v>
      </c>
      <c r="D189" s="1">
        <f t="shared" si="43"/>
        <v>-29.78479999999999</v>
      </c>
    </row>
    <row r="190" spans="3:4">
      <c r="C190">
        <f t="shared" si="45"/>
        <v>7.8999999999999702</v>
      </c>
      <c r="D190" s="1">
        <f t="shared" si="43"/>
        <v>-29.806099999999994</v>
      </c>
    </row>
    <row r="191" spans="3:4">
      <c r="C191">
        <f t="shared" si="45"/>
        <v>7.9999999999999698</v>
      </c>
      <c r="D191" s="1">
        <f t="shared" si="43"/>
        <v>-29.800000000000004</v>
      </c>
    </row>
    <row r="192" spans="3:4">
      <c r="C192">
        <f t="shared" si="45"/>
        <v>8.0999999999999694</v>
      </c>
      <c r="D192" s="1">
        <f t="shared" si="43"/>
        <v>-29.765900000000002</v>
      </c>
    </row>
    <row r="193" spans="3:4">
      <c r="C193">
        <f t="shared" si="45"/>
        <v>8.1999999999999691</v>
      </c>
      <c r="D193" s="1">
        <f t="shared" si="43"/>
        <v>-29.703200000000024</v>
      </c>
    </row>
    <row r="194" spans="3:4">
      <c r="C194">
        <f t="shared" si="45"/>
        <v>8.2999999999999687</v>
      </c>
      <c r="D194" s="1">
        <f t="shared" si="43"/>
        <v>-29.611300000000035</v>
      </c>
    </row>
    <row r="195" spans="3:4">
      <c r="C195">
        <f t="shared" si="45"/>
        <v>8.3999999999999684</v>
      </c>
      <c r="D195" s="1">
        <f t="shared" si="43"/>
        <v>-29.489600000000038</v>
      </c>
    </row>
    <row r="196" spans="3:4">
      <c r="C196">
        <f t="shared" si="45"/>
        <v>8.499999999999968</v>
      </c>
      <c r="D196" s="1">
        <f t="shared" si="43"/>
        <v>-29.337500000000048</v>
      </c>
    </row>
    <row r="197" spans="3:4">
      <c r="C197">
        <f t="shared" si="45"/>
        <v>8.5999999999999677</v>
      </c>
      <c r="D197" s="1">
        <f t="shared" si="43"/>
        <v>-29.154400000000066</v>
      </c>
    </row>
    <row r="198" spans="3:4">
      <c r="C198">
        <f t="shared" si="45"/>
        <v>8.6999999999999673</v>
      </c>
      <c r="D198" s="1">
        <f t="shared" si="43"/>
        <v>-28.93970000000008</v>
      </c>
    </row>
    <row r="199" spans="3:4">
      <c r="C199">
        <f t="shared" si="45"/>
        <v>8.799999999999967</v>
      </c>
      <c r="D199" s="1">
        <f t="shared" si="43"/>
        <v>-28.692800000000084</v>
      </c>
    </row>
    <row r="200" spans="3:4">
      <c r="C200">
        <f t="shared" si="45"/>
        <v>8.8999999999999666</v>
      </c>
      <c r="D200" s="1">
        <f t="shared" si="43"/>
        <v>-28.413100000000099</v>
      </c>
    </row>
    <row r="201" spans="3:4">
      <c r="C201">
        <f t="shared" si="45"/>
        <v>8.9999999999999662</v>
      </c>
      <c r="D201" s="1">
        <f t="shared" si="43"/>
        <v>-28.100000000000108</v>
      </c>
    </row>
    <row r="202" spans="3:4">
      <c r="C202">
        <f t="shared" si="45"/>
        <v>9.0999999999999659</v>
      </c>
      <c r="D202" s="1">
        <f t="shared" si="43"/>
        <v>-27.752900000000125</v>
      </c>
    </row>
    <row r="203" spans="3:4">
      <c r="C203">
        <f t="shared" si="45"/>
        <v>9.1999999999999655</v>
      </c>
      <c r="D203" s="1">
        <f t="shared" si="43"/>
        <v>-27.37120000000013</v>
      </c>
    </row>
    <row r="204" spans="3:4">
      <c r="C204">
        <f t="shared" si="45"/>
        <v>9.2999999999999652</v>
      </c>
      <c r="D204" s="1">
        <f t="shared" ref="D204:D211" si="46">$J$7*C204^3+$K$7*C204^2+$L$7*C204+$M$7</f>
        <v>-26.954300000000146</v>
      </c>
    </row>
    <row r="205" spans="3:4">
      <c r="C205">
        <f t="shared" si="45"/>
        <v>9.3999999999999648</v>
      </c>
      <c r="D205" s="1">
        <f t="shared" si="46"/>
        <v>-26.50160000000016</v>
      </c>
    </row>
    <row r="206" spans="3:4">
      <c r="C206">
        <f t="shared" si="45"/>
        <v>9.4999999999999645</v>
      </c>
      <c r="D206" s="1">
        <f t="shared" si="46"/>
        <v>-26.012500000000166</v>
      </c>
    </row>
    <row r="207" spans="3:4">
      <c r="C207">
        <f t="shared" si="45"/>
        <v>9.5999999999999641</v>
      </c>
      <c r="D207" s="1">
        <f t="shared" si="46"/>
        <v>-25.486400000000195</v>
      </c>
    </row>
    <row r="208" spans="3:4">
      <c r="C208">
        <f t="shared" si="45"/>
        <v>9.6999999999999638</v>
      </c>
      <c r="D208" s="1">
        <f t="shared" si="46"/>
        <v>-24.922700000000201</v>
      </c>
    </row>
    <row r="209" spans="3:4">
      <c r="C209">
        <f t="shared" si="45"/>
        <v>9.7999999999999634</v>
      </c>
      <c r="D209" s="1">
        <f t="shared" si="46"/>
        <v>-24.320800000000219</v>
      </c>
    </row>
    <row r="210" spans="3:4">
      <c r="C210">
        <f t="shared" si="45"/>
        <v>9.8999999999999631</v>
      </c>
      <c r="D210" s="1">
        <f t="shared" si="46"/>
        <v>-23.680100000000238</v>
      </c>
    </row>
    <row r="211" spans="3:4">
      <c r="C211">
        <f t="shared" si="45"/>
        <v>9.9999999999999627</v>
      </c>
      <c r="D211" s="1">
        <f t="shared" si="46"/>
        <v>-23.000000000000256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6" sqref="I35:I3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BISECTION METHOD</vt:lpstr>
      <vt:lpstr>SECANT METHOD</vt:lpstr>
      <vt:lpstr>Sheet3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cagri</dc:creator>
  <cp:lastModifiedBy>cagri</cp:lastModifiedBy>
  <dcterms:created xsi:type="dcterms:W3CDTF">2014-02-15T17:15:31Z</dcterms:created>
  <dcterms:modified xsi:type="dcterms:W3CDTF">2014-02-26T14:49:08Z</dcterms:modified>
</cp:coreProperties>
</file>